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 Verano\Documents\- - EMPRESA\- - 2022\MAKE STATE CONSULTORES\8 Proyectos Modelo\Entrega final\FINAL_8_PROYECTOS_MODELO\P_1 Emprendimiento\"/>
    </mc:Choice>
  </mc:AlternateContent>
  <bookViews>
    <workbookView xWindow="0" yWindow="0" windowWidth="28800" windowHeight="12135" firstSheet="3" activeTab="3"/>
  </bookViews>
  <sheets>
    <sheet name="CARGUE MGA" sheetId="1" state="hidden" r:id="rId1"/>
    <sheet name="CostoxActividad (Emprendimient)" sheetId="2" state="hidden" r:id="rId2"/>
    <sheet name="Hoja8" sheetId="3" state="hidden" r:id="rId3"/>
    <sheet name="RESUMEN" sheetId="4" r:id="rId4"/>
    <sheet name="01. Talento Humano" sheetId="5" r:id="rId5"/>
    <sheet name="02. Capacitación" sheetId="6" r:id="rId6"/>
    <sheet name="Act 1.2" sheetId="7" r:id="rId7"/>
    <sheet name="Act 2.2" sheetId="8" r:id="rId8"/>
    <sheet name="03. Servicios Tecnologicos" sheetId="9" r:id="rId9"/>
    <sheet name="Trayectos Huila" sheetId="10" r:id="rId10"/>
    <sheet name="04. Protección y Divulgacion" sheetId="11" r:id="rId11"/>
    <sheet name="05. Gastos de viaje" sheetId="12" r:id="rId12"/>
    <sheet name="06. Administrativos " sheetId="13" r:id="rId13"/>
    <sheet name="07.Gastos apoyo supervision" sheetId="14" r:id="rId14"/>
    <sheet name="08. Cofinanciacion" sheetId="15" r:id="rId15"/>
  </sheets>
  <definedNames>
    <definedName name="_xlnm._FilterDatabase" localSheetId="1" hidden="1">'CostoxActividad (Emprendimient)'!$B$7:$L$30</definedName>
  </definedNames>
  <calcPr calcId="152511"/>
  <pivotCaches>
    <pivotCache cacheId="7" r:id="rId16"/>
  </pivotCaches>
  <extLst>
    <ext uri="GoogleSheetsCustomDataVersion1">
      <go:sheetsCustomData xmlns:go="http://customooxmlschemas.google.com/" r:id="rId20" roundtripDataSignature="AMtx7mhQKJf2dR9UaoeL1VmMhf70F6GG3Q=="/>
    </ext>
  </extLst>
</workbook>
</file>

<file path=xl/calcChain.xml><?xml version="1.0" encoding="utf-8"?>
<calcChain xmlns="http://schemas.openxmlformats.org/spreadsheetml/2006/main">
  <c r="G11" i="15" l="1"/>
  <c r="F11" i="15"/>
  <c r="C16" i="4" s="1"/>
  <c r="C17" i="4" s="1"/>
  <c r="E11" i="15"/>
  <c r="D11" i="15"/>
  <c r="C10" i="15"/>
  <c r="H10" i="15" s="1"/>
  <c r="J18" i="14"/>
  <c r="I18" i="14"/>
  <c r="H18" i="14"/>
  <c r="G18" i="14"/>
  <c r="F17" i="14"/>
  <c r="K17" i="14" s="1"/>
  <c r="L17" i="14" s="1"/>
  <c r="K15" i="14"/>
  <c r="L15" i="14" s="1"/>
  <c r="F15" i="14"/>
  <c r="F14" i="14"/>
  <c r="F18" i="14" s="1"/>
  <c r="K28" i="13"/>
  <c r="J28" i="13"/>
  <c r="I28" i="13"/>
  <c r="H28" i="13"/>
  <c r="G26" i="13"/>
  <c r="G26" i="2" s="1"/>
  <c r="G24" i="13"/>
  <c r="L24" i="13" s="1"/>
  <c r="M24" i="13" s="1"/>
  <c r="G22" i="13"/>
  <c r="L22" i="13" s="1"/>
  <c r="M22" i="13" s="1"/>
  <c r="L20" i="13"/>
  <c r="M20" i="13" s="1"/>
  <c r="G20" i="13"/>
  <c r="G18" i="13"/>
  <c r="L18" i="13" s="1"/>
  <c r="M18" i="13" s="1"/>
  <c r="G16" i="13"/>
  <c r="L16" i="13" s="1"/>
  <c r="M16" i="13" s="1"/>
  <c r="D15" i="13"/>
  <c r="G15" i="13" s="1"/>
  <c r="L15" i="13" s="1"/>
  <c r="M15" i="13" s="1"/>
  <c r="G14" i="13"/>
  <c r="L14" i="13" s="1"/>
  <c r="M14" i="13" s="1"/>
  <c r="L13" i="13"/>
  <c r="M13" i="13" s="1"/>
  <c r="G13" i="13"/>
  <c r="G12" i="13"/>
  <c r="L12" i="13" s="1"/>
  <c r="M12" i="13" s="1"/>
  <c r="D12" i="13"/>
  <c r="G11" i="13"/>
  <c r="G28" i="13" s="1"/>
  <c r="D11" i="13"/>
  <c r="L10" i="12"/>
  <c r="K10" i="12"/>
  <c r="J10" i="12"/>
  <c r="I10" i="12"/>
  <c r="G8" i="12"/>
  <c r="H8" i="12" s="1"/>
  <c r="M8" i="12" s="1"/>
  <c r="N8" i="12" s="1"/>
  <c r="D8" i="12"/>
  <c r="D7" i="12"/>
  <c r="G7" i="12" s="1"/>
  <c r="H7" i="12" s="1"/>
  <c r="L29" i="11"/>
  <c r="K29" i="11"/>
  <c r="J29" i="11"/>
  <c r="I29" i="11"/>
  <c r="M28" i="11"/>
  <c r="N28" i="11" s="1"/>
  <c r="D28" i="11"/>
  <c r="D27" i="11"/>
  <c r="D26" i="11"/>
  <c r="D24" i="11"/>
  <c r="G24" i="11" s="1"/>
  <c r="H24" i="11" s="1"/>
  <c r="M25" i="11" s="1"/>
  <c r="N25" i="11" s="1"/>
  <c r="H23" i="11"/>
  <c r="G22" i="11"/>
  <c r="H22" i="11" s="1"/>
  <c r="M22" i="11" s="1"/>
  <c r="N22" i="11" s="1"/>
  <c r="D22" i="11"/>
  <c r="D21" i="11"/>
  <c r="G21" i="11" s="1"/>
  <c r="H21" i="11" s="1"/>
  <c r="M21" i="11" s="1"/>
  <c r="N21" i="11" s="1"/>
  <c r="D20" i="11"/>
  <c r="G20" i="11" s="1"/>
  <c r="H20" i="11" s="1"/>
  <c r="M20" i="11" s="1"/>
  <c r="N20" i="11" s="1"/>
  <c r="D19" i="11"/>
  <c r="D18" i="11"/>
  <c r="D16" i="11"/>
  <c r="D15" i="11"/>
  <c r="D14" i="11"/>
  <c r="G14" i="11" s="1"/>
  <c r="H14" i="11" s="1"/>
  <c r="M14" i="11" s="1"/>
  <c r="N14" i="11" s="1"/>
  <c r="D13" i="11"/>
  <c r="D12" i="11"/>
  <c r="G12" i="11" s="1"/>
  <c r="H12" i="11" s="1"/>
  <c r="G32" i="10"/>
  <c r="H32" i="10" s="1"/>
  <c r="G26" i="10"/>
  <c r="E38" i="10" s="1"/>
  <c r="M15" i="10"/>
  <c r="E40" i="10" s="1"/>
  <c r="G11" i="10"/>
  <c r="E37" i="10" s="1"/>
  <c r="L15" i="9"/>
  <c r="K15" i="9"/>
  <c r="J15" i="9"/>
  <c r="I15" i="9"/>
  <c r="H15" i="9"/>
  <c r="G15" i="9"/>
  <c r="M14" i="9"/>
  <c r="M15" i="9" s="1"/>
  <c r="I22" i="8"/>
  <c r="C21" i="8"/>
  <c r="C22" i="8" s="1"/>
  <c r="C15" i="8"/>
  <c r="G15" i="8" s="1"/>
  <c r="I15" i="8" s="1"/>
  <c r="I16" i="8" s="1"/>
  <c r="F10" i="8"/>
  <c r="G10" i="8" s="1"/>
  <c r="J10" i="8" s="1"/>
  <c r="C10" i="8"/>
  <c r="I9" i="8"/>
  <c r="H9" i="8"/>
  <c r="F9" i="8"/>
  <c r="G9" i="8" s="1"/>
  <c r="J9" i="8" s="1"/>
  <c r="J11" i="8" s="1"/>
  <c r="B1" i="8"/>
  <c r="H16" i="7"/>
  <c r="I16" i="7" s="1"/>
  <c r="I17" i="7" s="1"/>
  <c r="G16" i="7"/>
  <c r="G11" i="7"/>
  <c r="J11" i="7" s="1"/>
  <c r="F11" i="7"/>
  <c r="F10" i="7"/>
  <c r="G10" i="7" s="1"/>
  <c r="J10" i="7" s="1"/>
  <c r="F9" i="7"/>
  <c r="G9" i="7" s="1"/>
  <c r="J9" i="7" s="1"/>
  <c r="J12" i="7" s="1"/>
  <c r="J19" i="7" s="1"/>
  <c r="B1" i="7"/>
  <c r="K16" i="6"/>
  <c r="J16" i="6"/>
  <c r="I16" i="6"/>
  <c r="H16" i="6"/>
  <c r="M18" i="5"/>
  <c r="L18" i="5"/>
  <c r="K18" i="5"/>
  <c r="J18" i="5"/>
  <c r="R17" i="5"/>
  <c r="H17" i="5" s="1"/>
  <c r="I17" i="5" s="1"/>
  <c r="N17" i="5" s="1"/>
  <c r="O17" i="5" s="1"/>
  <c r="R16" i="5"/>
  <c r="I16" i="5"/>
  <c r="N16" i="5" s="1"/>
  <c r="O16" i="5" s="1"/>
  <c r="H16" i="5"/>
  <c r="R15" i="5"/>
  <c r="H15" i="5"/>
  <c r="I15" i="5" s="1"/>
  <c r="N15" i="5" s="1"/>
  <c r="O15" i="5" s="1"/>
  <c r="R14" i="5"/>
  <c r="H14" i="5"/>
  <c r="I14" i="5" s="1"/>
  <c r="N14" i="5" s="1"/>
  <c r="O14" i="5" s="1"/>
  <c r="R13" i="5"/>
  <c r="H13" i="5"/>
  <c r="I13" i="5" s="1"/>
  <c r="N13" i="5" s="1"/>
  <c r="O13" i="5" s="1"/>
  <c r="R12" i="5"/>
  <c r="I12" i="5"/>
  <c r="N12" i="5" s="1"/>
  <c r="O12" i="5" s="1"/>
  <c r="H12" i="5"/>
  <c r="R11" i="5"/>
  <c r="H11" i="5"/>
  <c r="I11" i="5" s="1"/>
  <c r="N11" i="5" s="1"/>
  <c r="O11" i="5" s="1"/>
  <c r="R10" i="5"/>
  <c r="H10" i="5"/>
  <c r="I10" i="5" s="1"/>
  <c r="N10" i="5" s="1"/>
  <c r="O10" i="5" s="1"/>
  <c r="R9" i="5"/>
  <c r="H9" i="5"/>
  <c r="I9" i="5" s="1"/>
  <c r="N9" i="5" s="1"/>
  <c r="O9" i="5" s="1"/>
  <c r="R8" i="5"/>
  <c r="I8" i="5"/>
  <c r="N8" i="5" s="1"/>
  <c r="O8" i="5" s="1"/>
  <c r="H8" i="5"/>
  <c r="R7" i="5"/>
  <c r="H7" i="5"/>
  <c r="I7" i="5" s="1"/>
  <c r="N7" i="5" s="1"/>
  <c r="O7" i="5" s="1"/>
  <c r="R6" i="5"/>
  <c r="H6" i="5"/>
  <c r="I6" i="5" s="1"/>
  <c r="Q2" i="5"/>
  <c r="F16" i="4"/>
  <c r="D16" i="4"/>
  <c r="D15" i="4"/>
  <c r="C15" i="4"/>
  <c r="D14" i="4"/>
  <c r="D13" i="4"/>
  <c r="C13" i="4"/>
  <c r="F11" i="4"/>
  <c r="E11" i="4"/>
  <c r="D11" i="4"/>
  <c r="D10" i="4"/>
  <c r="C10" i="4"/>
  <c r="D9" i="4"/>
  <c r="L29" i="3"/>
  <c r="K29" i="3"/>
  <c r="G29" i="3"/>
  <c r="I5" i="3"/>
  <c r="C4" i="3"/>
  <c r="L25" i="2"/>
  <c r="K25" i="2"/>
  <c r="L24" i="2"/>
  <c r="K24" i="2"/>
  <c r="L23" i="2"/>
  <c r="H23" i="2"/>
  <c r="I23" i="2" s="1"/>
  <c r="L22" i="2"/>
  <c r="L21" i="2"/>
  <c r="K21" i="2"/>
  <c r="L20" i="2"/>
  <c r="L19" i="2"/>
  <c r="L18" i="2"/>
  <c r="H18" i="2"/>
  <c r="I18" i="2" s="1"/>
  <c r="K17" i="2"/>
  <c r="K16" i="2"/>
  <c r="K15" i="2"/>
  <c r="K14" i="2"/>
  <c r="H14" i="2"/>
  <c r="I14" i="2" s="1"/>
  <c r="K13" i="2"/>
  <c r="K12" i="2"/>
  <c r="K11" i="2"/>
  <c r="K10" i="2"/>
  <c r="H10" i="2"/>
  <c r="I10" i="2" s="1"/>
  <c r="K9" i="2"/>
  <c r="K8" i="2"/>
  <c r="I5" i="2"/>
  <c r="H19" i="2" s="1"/>
  <c r="I19" i="2" s="1"/>
  <c r="C4" i="2"/>
  <c r="E35" i="1"/>
  <c r="E33" i="1"/>
  <c r="E32" i="1"/>
  <c r="E31" i="1"/>
  <c r="E29" i="1"/>
  <c r="E27" i="1"/>
  <c r="E25" i="1"/>
  <c r="E24" i="1"/>
  <c r="E22" i="1"/>
  <c r="E20" i="1"/>
  <c r="E18" i="1"/>
  <c r="E16" i="1"/>
  <c r="E14" i="1"/>
  <c r="E12" i="1"/>
  <c r="E11" i="1"/>
  <c r="E9" i="1"/>
  <c r="E38" i="1" s="1"/>
  <c r="E8" i="1"/>
  <c r="M7" i="12" l="1"/>
  <c r="H10" i="12"/>
  <c r="E14" i="4"/>
  <c r="F14" i="4"/>
  <c r="J22" i="7"/>
  <c r="G14" i="6"/>
  <c r="L26" i="2"/>
  <c r="K26" i="2"/>
  <c r="H29" i="11"/>
  <c r="E12" i="4" s="1"/>
  <c r="M12" i="11"/>
  <c r="N6" i="5"/>
  <c r="I18" i="5"/>
  <c r="E9" i="4" s="1"/>
  <c r="E15" i="4"/>
  <c r="F15" i="4"/>
  <c r="G28" i="2"/>
  <c r="H11" i="15"/>
  <c r="I10" i="15"/>
  <c r="I11" i="15" s="1"/>
  <c r="H9" i="2"/>
  <c r="I9" i="2" s="1"/>
  <c r="H13" i="2"/>
  <c r="I13" i="2" s="1"/>
  <c r="H17" i="2"/>
  <c r="I17" i="2" s="1"/>
  <c r="H21" i="2"/>
  <c r="I21" i="2" s="1"/>
  <c r="H22" i="2"/>
  <c r="I22" i="2" s="1"/>
  <c r="D17" i="4"/>
  <c r="G21" i="8"/>
  <c r="I21" i="8" s="1"/>
  <c r="I23" i="8" s="1"/>
  <c r="J26" i="8" s="1"/>
  <c r="H11" i="10"/>
  <c r="H26" i="10"/>
  <c r="L11" i="13"/>
  <c r="L26" i="13"/>
  <c r="M26" i="13" s="1"/>
  <c r="C11" i="15"/>
  <c r="E16" i="4" s="1"/>
  <c r="H8" i="2"/>
  <c r="I8" i="2" s="1"/>
  <c r="H12" i="2"/>
  <c r="I12" i="2" s="1"/>
  <c r="H16" i="2"/>
  <c r="I16" i="2" s="1"/>
  <c r="H20" i="2"/>
  <c r="I20" i="2" s="1"/>
  <c r="E39" i="10"/>
  <c r="E41" i="10" s="1"/>
  <c r="E42" i="10" s="1"/>
  <c r="H11" i="2"/>
  <c r="I11" i="2" s="1"/>
  <c r="H15" i="2"/>
  <c r="I15" i="2" s="1"/>
  <c r="N15" i="10"/>
  <c r="K14" i="14"/>
  <c r="J29" i="8" l="1"/>
  <c r="G15" i="6"/>
  <c r="M11" i="13"/>
  <c r="M28" i="13" s="1"/>
  <c r="L28" i="13"/>
  <c r="L28" i="2"/>
  <c r="K28" i="2"/>
  <c r="N7" i="12"/>
  <c r="N10" i="12" s="1"/>
  <c r="M10" i="12"/>
  <c r="N18" i="5"/>
  <c r="O6" i="5"/>
  <c r="O18" i="5" s="1"/>
  <c r="K18" i="14"/>
  <c r="L14" i="14"/>
  <c r="L18" i="14" s="1"/>
  <c r="G16" i="6"/>
  <c r="E10" i="4" s="1"/>
  <c r="F10" i="4" s="1"/>
  <c r="L14" i="6"/>
  <c r="F14" i="6"/>
  <c r="E13" i="4"/>
  <c r="E17" i="4" s="1"/>
  <c r="G27" i="2"/>
  <c r="F13" i="4"/>
  <c r="N12" i="11"/>
  <c r="N29" i="11" s="1"/>
  <c r="F12" i="4" s="1"/>
  <c r="M29" i="11"/>
  <c r="F9" i="4"/>
  <c r="G5" i="2" l="1"/>
  <c r="H5" i="2" s="1"/>
  <c r="G5" i="3"/>
  <c r="H5" i="3" s="1"/>
  <c r="G4" i="2"/>
  <c r="K30" i="3"/>
  <c r="G4" i="3"/>
  <c r="F17" i="4"/>
  <c r="F15" i="6"/>
  <c r="L15" i="6"/>
  <c r="L16" i="6" s="1"/>
  <c r="K27" i="2"/>
  <c r="K29" i="2" s="1"/>
  <c r="K30" i="2" s="1"/>
  <c r="L27" i="2"/>
  <c r="L29" i="2" s="1"/>
  <c r="G29" i="2"/>
  <c r="G12" i="4"/>
  <c r="G13" i="4"/>
  <c r="G16" i="4" l="1"/>
  <c r="G11" i="4"/>
  <c r="G15" i="4"/>
  <c r="G14" i="4"/>
  <c r="G10" i="4"/>
  <c r="G9" i="4"/>
</calcChain>
</file>

<file path=xl/comments1.xml><?xml version="1.0" encoding="utf-8"?>
<comments xmlns="http://schemas.openxmlformats.org/spreadsheetml/2006/main">
  <authors>
    <author/>
  </authors>
  <commentList>
    <comment ref="A11" authorId="0" shapeId="0">
      <text>
        <r>
          <rPr>
            <sz val="11"/>
            <color rgb="FF000000"/>
            <rFont val="Calibri"/>
            <scheme val="minor"/>
          </rPr>
          <t>======
ID#AAAAijGmrqk
    (2020-03-25 17:56:48)
Esta columna se menciona en el rubro "Protección y Divulgación", debido a hace referencia a aquellas actividades específicas de la actividad.</t>
        </r>
      </text>
    </comment>
  </commentList>
  <extLst>
    <ext xmlns:r="http://schemas.openxmlformats.org/officeDocument/2006/relationships" uri="GoogleSheetsCustomDataVersion1">
      <go:sheetsCustomData xmlns:go="http://customooxmlschemas.google.com/" r:id="rId1" roundtripDataSignature="AMtx7mi6dp2ISgS5vteWU8K8XmNf+55Pww=="/>
    </ext>
  </extLst>
</comments>
</file>

<file path=xl/comments2.xml><?xml version="1.0" encoding="utf-8"?>
<comments xmlns="http://schemas.openxmlformats.org/spreadsheetml/2006/main">
  <authors>
    <author/>
  </authors>
  <commentList>
    <comment ref="A5" authorId="0" shapeId="0">
      <text>
        <r>
          <rPr>
            <sz val="11"/>
            <color rgb="FF000000"/>
            <rFont val="Calibri"/>
            <scheme val="minor"/>
          </rPr>
          <t>======
ID#AAAAijGmrqw
    (2020-03-25 17:56:48)
La descripción que se especifica es por trayecto.</t>
        </r>
      </text>
    </comment>
  </commentList>
  <extLst>
    <ext xmlns:r="http://schemas.openxmlformats.org/officeDocument/2006/relationships" uri="GoogleSheetsCustomDataVersion1">
      <go:sheetsCustomData xmlns:go="http://customooxmlschemas.google.com/" r:id="rId1" roundtripDataSignature="AMtx7mjRYGR06yFDKsKxgaRGb0VhAB0AfQ=="/>
    </ext>
  </extLst>
</comments>
</file>

<file path=xl/comments3.xml><?xml version="1.0" encoding="utf-8"?>
<comments xmlns="http://schemas.openxmlformats.org/spreadsheetml/2006/main">
  <authors>
    <author/>
  </authors>
  <commentList>
    <comment ref="D12" authorId="0" shapeId="0">
      <text>
        <r>
          <rPr>
            <sz val="11"/>
            <color rgb="FF000000"/>
            <rFont val="Calibri"/>
            <scheme val="minor"/>
          </rPr>
          <t>======
ID#AAAAijGmrqs
    (2020-03-25 17:56:48)
Meses de ejecucióndel proyecto.</t>
        </r>
      </text>
    </comment>
    <comment ref="E12" authorId="0" shapeId="0">
      <text>
        <r>
          <rPr>
            <sz val="11"/>
            <color rgb="FF000000"/>
            <rFont val="Calibri"/>
            <scheme val="minor"/>
          </rPr>
          <t>======
ID#AAAAijGmrqo
    (2020-03-25 17:56:48)
Valor Mensualizado.</t>
        </r>
      </text>
    </comment>
  </commentList>
  <extLst>
    <ext xmlns:r="http://schemas.openxmlformats.org/officeDocument/2006/relationships" uri="GoogleSheetsCustomDataVersion1">
      <go:sheetsCustomData xmlns:go="http://customooxmlschemas.google.com/" r:id="rId1" roundtripDataSignature="AMtx7mjt/UlHJcMJkKLc0eQhVksELJDlVQ=="/>
    </ext>
  </extLst>
</comments>
</file>

<file path=xl/sharedStrings.xml><?xml version="1.0" encoding="utf-8"?>
<sst xmlns="http://schemas.openxmlformats.org/spreadsheetml/2006/main" count="881" uniqueCount="406">
  <si>
    <t xml:space="preserve">COSTO POR ACTIVIDAD </t>
  </si>
  <si>
    <t>TÍTULO DEL PROYECTO</t>
  </si>
  <si>
    <t>TOTAL PROYECTO SGR</t>
  </si>
  <si>
    <t>OPERACIÓN PROYECCIÓN</t>
  </si>
  <si>
    <t>ENTIDAD EJECUTORA</t>
  </si>
  <si>
    <t>XXXXXXXXXXx</t>
  </si>
  <si>
    <t>TOTAL PROYECTO</t>
  </si>
  <si>
    <t>CODIGO ACTV.</t>
  </si>
  <si>
    <t>NOMBRE ACTIVIDAD</t>
  </si>
  <si>
    <t>PAQUETE DE TRABAJO</t>
  </si>
  <si>
    <t>TIEMPO (MESES)</t>
  </si>
  <si>
    <t>RUBRO</t>
  </si>
  <si>
    <t>COSTO (COP)</t>
  </si>
  <si>
    <t>%  CONTRIBUCIÓN</t>
  </si>
  <si>
    <t>CONTRIBUCIÓN TH</t>
  </si>
  <si>
    <t>RUBROS MGA</t>
  </si>
  <si>
    <t>PERIODO 0</t>
  </si>
  <si>
    <t>PERIODO 1</t>
  </si>
  <si>
    <t>ACTIVIDAD 1.1</t>
  </si>
  <si>
    <t>Identificar e invitar a las entidades y/o actores departamentales afines al emprendimiento y susceptibles de recibir la capacitación.</t>
  </si>
  <si>
    <t>Mapeo ( convocatoria 1)</t>
  </si>
  <si>
    <t>01. Talento Humano</t>
  </si>
  <si>
    <t>Mano de Obra Calificada</t>
  </si>
  <si>
    <t>Convocatoria</t>
  </si>
  <si>
    <t>05. Protección y Divulgacion</t>
  </si>
  <si>
    <t>Servicios prestados a las empresas y servicios de producción</t>
  </si>
  <si>
    <t>ACTIVIDAD 1.2</t>
  </si>
  <si>
    <t>Desarrollar capacitaciones (virtuales) para el fortalecimiento de las entidades y/o actores invitados.</t>
  </si>
  <si>
    <t>Capacitaciones</t>
  </si>
  <si>
    <t>02. Capacitación</t>
  </si>
  <si>
    <t>03. Servicios Tecnologicos</t>
  </si>
  <si>
    <t>ACTIVIDAD 2.1</t>
  </si>
  <si>
    <t>Establecer la convocatoria para seleccionar los emprendedores y empresarios beneficiarios del proyecto.</t>
  </si>
  <si>
    <t>Talento humano mapeos ( convocatoria)</t>
  </si>
  <si>
    <t>Talento humano evaluador ( convocatoria)</t>
  </si>
  <si>
    <t>Despliegue de convocatoria</t>
  </si>
  <si>
    <t>ACTIVIDAD 2.2</t>
  </si>
  <si>
    <t>Desarrollar capacitaciones en las áreas temáticas propuestas y acompañar técnicamente a cada empresa para su implementación..</t>
  </si>
  <si>
    <t xml:space="preserve">capacitacion y acompañamientoo tecnico </t>
  </si>
  <si>
    <t>ACTIVIDAD 2.3</t>
  </si>
  <si>
    <t>Fomentar el intercambio de experiencias para enriquecer la cultura emprendedora departamental.</t>
  </si>
  <si>
    <t>Talento Humano (Convocatoria Proveedores de soluciones tecnologicas)</t>
  </si>
  <si>
    <t>ACTIVIDAD 2.4</t>
  </si>
  <si>
    <t>Realizar monitoreo y seguimiento del programa</t>
  </si>
  <si>
    <t>Profesional de seguimiento y avance</t>
  </si>
  <si>
    <t>ACTIVIDAD 3.1</t>
  </si>
  <si>
    <t>Generar conexiones entre los beneficiarios con empresas o entidades estratégicas para incentivar sus ventas.</t>
  </si>
  <si>
    <t>ACTIVIDAD 3.2</t>
  </si>
  <si>
    <t xml:space="preserve"> Realizar rueda de oferta de servicios financieros.</t>
  </si>
  <si>
    <t>ACTIVIDAD 3.3</t>
  </si>
  <si>
    <t xml:space="preserve">Entregar incentivo económico para los 10 emprendimientos con mejor desempeño durante el programa. </t>
  </si>
  <si>
    <t xml:space="preserve">Talento Humano </t>
  </si>
  <si>
    <t>Financiacion</t>
  </si>
  <si>
    <t>Cofinanciación de iniciativas.</t>
  </si>
  <si>
    <t>Servicios para la comunidad, sociales y personales</t>
  </si>
  <si>
    <t>ACTIVIDAD 3.4</t>
  </si>
  <si>
    <t>Visibilizar los emprendimientos y empresas beneficiarias.</t>
  </si>
  <si>
    <t>Visibilizacion de emprendimientos</t>
  </si>
  <si>
    <t>ACTIVIDAD 3.5</t>
  </si>
  <si>
    <t xml:space="preserve">Realizar la graduación y cierre del programa. </t>
  </si>
  <si>
    <t xml:space="preserve">Cierre </t>
  </si>
  <si>
    <t>TH</t>
  </si>
  <si>
    <t>Apoyo y acompañamiento de Talento Humano</t>
  </si>
  <si>
    <t>Talento Humano</t>
  </si>
  <si>
    <t>N/A</t>
  </si>
  <si>
    <t>ADMIN</t>
  </si>
  <si>
    <t xml:space="preserve">Suministros Administrativos </t>
  </si>
  <si>
    <t>Materiales Administración</t>
  </si>
  <si>
    <t xml:space="preserve">07. Administrativos </t>
  </si>
  <si>
    <t>Materiales</t>
  </si>
  <si>
    <t>Servicios generales Administración</t>
  </si>
  <si>
    <t>Servicios domiciliarios</t>
  </si>
  <si>
    <t>06. Gastos de viaje</t>
  </si>
  <si>
    <t>Transporte</t>
  </si>
  <si>
    <t>SUPER</t>
  </si>
  <si>
    <t>Gestión Supervición</t>
  </si>
  <si>
    <t>Supervición</t>
  </si>
  <si>
    <t>08.Gastos apoyo supervision</t>
  </si>
  <si>
    <r>
      <rPr>
        <b/>
        <sz val="11"/>
        <color rgb="FF000000"/>
        <rFont val="Calibri"/>
      </rPr>
      <t>RESUMEN DEL PRESUPUESTO</t>
    </r>
    <r>
      <rPr>
        <b/>
        <u/>
        <sz val="11"/>
        <color rgb="FF000000"/>
        <rFont val="Calibri"/>
      </rPr>
      <t xml:space="preserve"> 
“Fortalecimiento comercial y empresarial para emprendimientos en edad temprana para aumentar la capacidad productiva y económica en el Departamento de Huila”</t>
    </r>
  </si>
  <si>
    <t>CONTRAPARTIDA</t>
  </si>
  <si>
    <t xml:space="preserve">FONDO FINANCIACION SGR/ RECURSOS DE LA NACIÓN </t>
  </si>
  <si>
    <t>TOTAL</t>
  </si>
  <si>
    <t>Efectivo</t>
  </si>
  <si>
    <t>RUBROS PRESUPUESTALES</t>
  </si>
  <si>
    <t>ESPECIE</t>
  </si>
  <si>
    <t>EFECTIVO</t>
  </si>
  <si>
    <t>01.</t>
  </si>
  <si>
    <t>Talento humano</t>
  </si>
  <si>
    <t>02.</t>
  </si>
  <si>
    <t>Capacitaciónes</t>
  </si>
  <si>
    <t>03.</t>
  </si>
  <si>
    <t>Servicios tecnologicos y pruebas</t>
  </si>
  <si>
    <t>04.</t>
  </si>
  <si>
    <t>Protección de conocimiento y divulgación</t>
  </si>
  <si>
    <t>05.</t>
  </si>
  <si>
    <t>Gastos de viaje</t>
  </si>
  <si>
    <t>06.</t>
  </si>
  <si>
    <t xml:space="preserve">Administrativos </t>
  </si>
  <si>
    <t>07.</t>
  </si>
  <si>
    <t>Gastos apoyo supervision</t>
  </si>
  <si>
    <t>08.</t>
  </si>
  <si>
    <t>FUENTES</t>
  </si>
  <si>
    <t>GASTOS DE TALENTO HUMANO</t>
  </si>
  <si>
    <t>CONTRAPARTIDAS</t>
  </si>
  <si>
    <t>ANALISIS DE PRECIOS UNITARIOS</t>
  </si>
  <si>
    <t>CONTRAPARTIDA NO.1</t>
  </si>
  <si>
    <t>CONTRAPARTIDA NO.2</t>
  </si>
  <si>
    <t>RESOLUCIÓN 426</t>
  </si>
  <si>
    <t>JUSTIFICACIÓN</t>
  </si>
  <si>
    <t>FUENTE</t>
  </si>
  <si>
    <t>CARGOS</t>
  </si>
  <si>
    <t>FORMACIÓN Y EXPERIENCIA ACADEMICA/ EXPERIENCIA PROFESIONAL</t>
  </si>
  <si>
    <t>FUNCIÓN</t>
  </si>
  <si>
    <t>NO. DE CARGOS REQUERIDOS.</t>
  </si>
  <si>
    <t>TIEMPO DE DEDICACIÓN (HORAS/
SEMANA)</t>
  </si>
  <si>
    <t>UNIDAD</t>
  </si>
  <si>
    <t>UNIDAD DE MEDIDA</t>
  </si>
  <si>
    <t>VALOR MES</t>
  </si>
  <si>
    <t>Especie</t>
  </si>
  <si>
    <t>Salario Minimo Legal vigente (2019)</t>
  </si>
  <si>
    <t>SMLV (Resolución)</t>
  </si>
  <si>
    <t>Total 2022 Salario por mes</t>
  </si>
  <si>
    <t>Gerente de proyecto</t>
  </si>
  <si>
    <r>
      <rPr>
        <sz val="12"/>
        <color rgb="FF000000"/>
        <rFont val="Arial"/>
      </rPr>
      <t xml:space="preserve">Profesional en ciencias administrativas, ciencias economicas o profesional a fines de ingenieria, con maestria  en gestión de proyectos o a fines, con alta capacidad de liderazgo, trabajo en equipo y orientación a resultados.
</t>
    </r>
    <r>
      <rPr>
        <sz val="12"/>
        <color theme="1"/>
        <rFont val="Arial"/>
      </rPr>
      <t>✓</t>
    </r>
    <r>
      <rPr>
        <sz val="12"/>
        <color rgb="FF000000"/>
        <rFont val="Arial"/>
      </rPr>
      <t xml:space="preserve"> Experiencia de Minimo  8 años implementando y/o liderando oficinas de proyectos (PMO) y gestionando proyectos bajo metodologías tradicionales y agiles. </t>
    </r>
  </si>
  <si>
    <t>✓ Planificar, organizar, coordinar y controlar la buena ejecución del proyecto en el Departamento de Ejecución.
✓  Coordinar el equipo de trabajo (técnico y administrativo) para el desarrollo de actividades.
✓ Supervisar las tareas del proyecto
✓ Vigilar que las tres restricciones (calidad, costo y tiempo)
✓ Coordinar los proveedores y alianzas para el desarrollo del proyecto, entre ellos esta el negociar con proveedores externos para asegurarse de que todos los insumos requeridos estén en el momento adecuado
✓ Velar por el cumplimiento de las metas establecidas, asi como velar por la  presentacion de informes de gestión.</t>
  </si>
  <si>
    <t>48</t>
  </si>
  <si>
    <t>MES</t>
  </si>
  <si>
    <t>El precio es seleccionado según Código Soporte: RS_Col_426_2014
La tarifa establece la asignación límite máximo a pagar  al personal que cumpla  actividades de ciencia, tecnología e innovación, 426 de 2014, ARTICULO SEGUNDO. CRITERIOS DE ASIGNACIÓN 
Formación: Maestria
Experiencia: Entre 5 y hasta 10 años
Para la asignación del salario mensual se tiene en cuenta el SMLV según se indica en la tabla, para el caso del 2022 el SMLV esta en $1.000.000</t>
  </si>
  <si>
    <t>01_Talento_Humano:
- RS_Col_426_2014</t>
  </si>
  <si>
    <t>Coordinador técnico del proyecto.</t>
  </si>
  <si>
    <t>Profesional  especializado en áreas a fines de ingeniería, ciencias económicas y administrativas con  experiencia  en la dirección, formulación, gestión, ejecución y seguimiento de proyectos.
✓ Experiencia en procesos de  coordinación y asistencia técnica a gobiernos y empresas en el área de Emprendimiento y/o Innovación. entre 1 a 5 años.</t>
  </si>
  <si>
    <t>✓ Realizar el acompañamiento en la planeación, y participar activamente con la generencia en la construccion del plan de acción de cada componente del proyecto 
✓Gestionar y planificar procesos que garanticen la oportuna y eficaz
implementación del Proyecto
✓ Realizar el acompañamiento técnico de los componentes técnicos del proyecto.
✓ Seguimiento y acompañamiento a la ejecución de las actividades de todos los
componentes, identificando situaciones complejas y brindando asistencia técnica
para la realización de acciones correctivas.
✓ Asegurar el cumplimiento de objetivos, metas y resultados en cada uno de los componentes.
✓Elaborar y mantener una completa documentación, planes e informes del proyecto</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</si>
  <si>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Entre 1 y hasta 5 años
Para la asignación del salario mensual se tiene en cuenta el SMLV según se indica en la tabla, para el caso del 2022 el SMLV esta en $1.000.000</t>
  </si>
  <si>
    <t>Profesional en comunicación</t>
  </si>
  <si>
    <t>Profesional de carrera de comunicación social o afines como periodismo.
✓  Experiencia entre 1 a 5 años con capacidad de trabajo en equipo y excelente manejo de relaciones públicas y con medios de comunicación, que cuente con experiencia en la construccion de pautas y despliegue de convocatorias en el Departamento o a nivel Nacional.</t>
  </si>
  <si>
    <t xml:space="preserve">
✓  Planificar, organizar y coordinar con el apoyo y aval de la gerencia los planes de accion para las diferentes convocatorias al interior de la ejecucion del proyecto.
✓  Elaboración de notas y pautas de prensa en los diferentes medios de comunicacion, que esten   relacionados a los avances y logros del proyecto.
✓  Velar por los compromisos de comunicación y difusión de las actividades,  entregas, beneficios y logros del proyecto.
✓Mantener actualizados y publicados los avances y requerimientos en materia de convocatorias y resultados en redes sociales, y medios de comunicacion masivos o los que le sean solciitado desde la Gerencia del proyectco.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</si>
  <si>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</si>
  <si>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Profesional en Diseño Grafico</t>
  </si>
  <si>
    <t>Profesional en Diseño Grafico, con capacidad de trabajo en equipo  y excelente manejo de relaciones.
✓  Experiencia entre 1 a 5 años en diseños de identidad corporativa y piezas gráficas para las diferentes estapas del proyecto.</t>
  </si>
  <si>
    <t xml:space="preserve">
✓ Planificar y coordinar con la Gerencia el diseño de piezas para la generación de campañas de convocatorias y difusión del proyecto.
✓ Diseñar la imagen corporativa del proyecto y de cada una de sus actividades y generar estas piezas para el moviiento en masa de redes sociales y actualizaciones de informacion en pagina web y/o plataforma disponible.
✓ Apoyo grafico en las estrategias de comunicación y divulgación para los diferentes medios de comunicación.
</t>
  </si>
  <si>
    <t>Profesional Juridico</t>
  </si>
  <si>
    <t xml:space="preserve">Profesional especializado en areas del derecho.
✓Experiencia entre 1 a 5 años en áreas de la contratación estatal y/o publica y/o administrativa encargado de brindar apoyo a la coordinación jurídica del proyecto. 
</t>
  </si>
  <si>
    <t xml:space="preserve"> ✓ Garantizar los procesos contractuales del proyecto.
 ✓ Asesorar y coordinar la elaboración de los actos, contratos y procesos licitatorios que competan e intervenir de acuerdo con las normas de contratación , en los procesos de selección y en la celebración y ejecución de los contratos en el marco del proyecto.</t>
  </si>
  <si>
    <t xml:space="preserve">Asistente de mesa de ayuda en el proyecto y apoyo a  convocatorias </t>
  </si>
  <si>
    <t>Técnico en ciencias administrativas, economía, ciencias sociales manejo de peticiones, quejas y reclamos, enfocado en atención al usuario. ( Residente del Departamento de Ejecucion).
✓ Experiencia de 1 a 5 años en el acompañamiento y gestión de usuarios.</t>
  </si>
  <si>
    <t xml:space="preserve">✓ Orientar a los beneficiario y/o usuario en sus inquietudes referentes a la convocatorias.
✓ Brindar soporte al usuario respecto a duas que se tenga sobre la ejecución del proyecto.       
✓ Apoyar la recepcion y recopilacion de información requerida de los beneficiarios en el marco de la ejecucion del proyecto.    
✓ Realizara visitas de socializacion de convocatorias a los diferentes municipios del Huila, cuando la genrencia asi lo determine
</t>
  </si>
  <si>
    <t>El precio es seleccionado según Código Soporte: RS_Col_426_2014
La tarifa establece la asignación límite máximo a pagar  al personal que cumpla  actividades de ciencia, tecnología e innovación, 426 de 2014, ARTICULO SEGUNDO. CRITERIOS DE ASIGNACIÓN 
Formación: Tecnico
Experiencia: Entre 1 y hasta 5 años
Para la asignación del salario mensual se tiene en cuenta el SMLV según se indica en la tabla, para el caso del 2022 el SMLV esta en $1.000.000</t>
  </si>
  <si>
    <t>Profesional de  Informes Integrales a los diferentes sistemas de seguimimento ( Gesproy/SPI/SUIFP)</t>
  </si>
  <si>
    <t xml:space="preserve">
Profesional en el área del conocimiento de las ciencias sociales y humanas y afines.
✓ Experiencia entre 1 a 5 años como coordinador tecniProfesional
</t>
  </si>
  <si>
    <t>✓ Personal encargado de dar apoyo a las actividades que permitan realizar un efectivo control y cumplimiento de los objetivos del proyecto.
✓ Apoyo a los informes mensuales de las actividades como estado al avance del proyecto, 
✓ Orientar la estructuración de los entregables con el fin de que cumplan con lo consignado en la MGA.
✓  Guiar a la gerencia para el correspondiente reporte de avance técnico y financiero en la plataforma GESPROY/SPI/SUIFP.</t>
  </si>
  <si>
    <r>
      <rPr>
        <sz val="12"/>
        <color rgb="FF000000"/>
        <rFont val="Arial"/>
      </rPr>
      <t xml:space="preserve">Profesional de analisis de actores sectorial.
</t>
    </r>
    <r>
      <rPr>
        <b/>
        <sz val="12"/>
        <color rgb="FF000000"/>
        <rFont val="Arial"/>
      </rPr>
      <t xml:space="preserve">
Actividad 1.1. </t>
    </r>
    <r>
      <rPr>
        <sz val="12"/>
        <color rgb="FF000000"/>
        <rFont val="Arial"/>
      </rPr>
      <t>Identificar e invitar a las entidades y/o actores departamentales afines al emprendimiento y susceptibles de recibir la capacitación.</t>
    </r>
  </si>
  <si>
    <t>Profesional especializado en ciencias administrativas, economía, ciencias sociales y/o administrativas.
✓ Experiencia profesional de  minimo 4 años,  en Innovación y Desarrollo de Negocios</t>
  </si>
  <si>
    <t>✓ Se encargara de realizar el mapeo de las entidades y/o actores con cobertura o acción en el departamento que, de acuerdo con la temática en Incubación de Emprendimientos o en Capacitación en Aceleración de  Empresas puedan ser sujetos de recibir el beneficio
✓ Este profesional especializado debera entregar la identificación de las entidades con : Nombre de las entidades resumenes de su trayectoria, identificación del representante a nivel estratégico y operativo, y rol de impacto en el programa.</t>
  </si>
  <si>
    <r>
      <rPr>
        <sz val="12"/>
        <color rgb="FF000000"/>
        <rFont val="Arial"/>
      </rPr>
      <t xml:space="preserve">Coordinador de evaluacion de convocatoria  emprendedores y/o empresarios.
</t>
    </r>
    <r>
      <rPr>
        <b/>
        <sz val="12"/>
        <color rgb="FF000000"/>
        <rFont val="Arial"/>
      </rPr>
      <t xml:space="preserve">ACTIVIDAD  2.1. </t>
    </r>
    <r>
      <rPr>
        <sz val="12"/>
        <color rgb="FF000000"/>
        <rFont val="Arial"/>
      </rPr>
      <t>Establecer la convocatoria para seleccionar los emprendedores y empresarios beneficiarios del proyecto.</t>
    </r>
  </si>
  <si>
    <t xml:space="preserve">Profesional   en áreas a fines de ingeniería, ciencias económicas y administrativas.
✓ Experiencia profesional de  minimo 4 años,  en ejecucion de proyectos y evaluacion de procesos de desarrollo de Negocios. </t>
  </si>
  <si>
    <r>
      <rPr>
        <sz val="12"/>
        <color rgb="FF000000"/>
        <rFont val="Arial"/>
      </rPr>
      <t xml:space="preserve">✓ Realizar el acompañamiento en la planeación, y participar activamente con la generencia en la construccion del plan de acción de la seleccion de beneficiarios de la convocatoria. 
✓capacitar de manera virtual  al equipo evaluador. ( ocnocimiento y objetivs de la convocatoria, asic omo tiempos para la entrega de productos)
✓ Realizar el acompañamiento técnico a la seleccion de Beneficiarios de la convocatoria.
✓ Apoyar el proceso de validacion de criterios especificos en el marco de la convocatoria de beneficiados
</t>
    </r>
    <r>
      <rPr>
        <b/>
        <sz val="12"/>
        <color rgb="FF000000"/>
        <rFont val="Arial"/>
      </rPr>
      <t>NOTA</t>
    </r>
    <r>
      <rPr>
        <sz val="12"/>
        <color rgb="FF000000"/>
        <rFont val="Arial"/>
      </rPr>
      <t>: Estaran contratados por 1 mes para validar requisitos de los postulados, y para realizar las entrevistas virtuales en el marco de la seleccion de beneficiarios</t>
    </r>
  </si>
  <si>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especializado
Experiencia: 4 años
Para la asignación del salario mensual se tiene en cuenta el SMLV según se indica en la tabla, para el caso del 2022 el SMLV esta en $1.000.000</t>
  </si>
  <si>
    <r>
      <rPr>
        <sz val="12"/>
        <color rgb="FF000000"/>
        <rFont val="Arial"/>
      </rPr>
      <t xml:space="preserve">Evaluador de convocatoria  emprendedores y/o empresarios.
</t>
    </r>
    <r>
      <rPr>
        <b/>
        <sz val="12"/>
        <color rgb="FF000000"/>
        <rFont val="Arial"/>
      </rPr>
      <t xml:space="preserve">ACTIVIDAD  2.1. </t>
    </r>
    <r>
      <rPr>
        <sz val="12"/>
        <color rgb="FF000000"/>
        <rFont val="Arial"/>
      </rPr>
      <t>Establecer la convocatoria para seleccionar los emprendedores y empresarios beneficiarios del proyecto.</t>
    </r>
  </si>
  <si>
    <t>Profesional   en áreas a fines de ingeniería, ciencias económicas y administrativas, especialista en innovación y /o emmprendimiento
✓ Experiencia minima de 6 años en consultorias, estructuracion de proyectos y Viabilidad técnica, operativa y medición del riesgo dediferentes planes de negocio.</t>
  </si>
  <si>
    <t xml:space="preserve">
✓ Sera el encargado de realizar el proceso de validacion de documentos y requisitos miimos que deben contener cada una de las  postulaciones .
✓ Encargado de remitir concepto de corrección y asesoramiento para que las mypimes entregen algun documento requerido 
✓ Encargado desarrollar los criterios de seleccion y desempate para seleccionar las 100 personas seleccionadas en la convocatoria .
✓ Una vez seleccionados los beneficiarios, los evaluadores realizaran sesiones virtuales cada uno ocn 10 empresas para realizar el diagnóstico del emprendimiento con el objetivo de  conocer sus principales falencias y debilidades en las áreas sujeto de intervención del programa. Con dicha información se construirá de manera conjunta (evaluador - emprendedor) su plan de crecimiento. 
NOTA: Estaran contratados por 1 mes para validar requisitos de los postulados, y para realizar las entrevistas virtuales en el marco de la seleccion de beneficiarios
</t>
  </si>
  <si>
    <r>
      <rPr>
        <sz val="12"/>
        <color rgb="FF000000"/>
        <rFont val="Arial"/>
      </rPr>
      <t xml:space="preserve">Profesional
</t>
    </r>
    <r>
      <rPr>
        <b/>
        <sz val="12"/>
        <color rgb="FF000000"/>
        <rFont val="Arial"/>
      </rPr>
      <t xml:space="preserve">
ACTIVIDAD 2.4
</t>
    </r>
    <r>
      <rPr>
        <sz val="12"/>
        <color rgb="FF000000"/>
        <rFont val="Arial"/>
      </rPr>
      <t>Realizar monitoreo y seguimiento del programa</t>
    </r>
  </si>
  <si>
    <t>Profesional   en áreas a fines de ingeniería, ciencias económicas y administrativas y experiencia  en torno a procesos de innovación.
✓ Experiencia profesional entre 1 y 5 años, de experiencia relacionada al cargo, construccion de indicadores y levantamiento de Información.</t>
  </si>
  <si>
    <t xml:space="preserve">✓ Levantamiento de datos para seguimiento de indicadores, donde se debe recolectar información de al menos el 80% de los emprendimientos beneficiados
✓ Realizara el informe de resultados generales con la estrategia de incentivos, informe con el análisis de resultados y de indicadores de cada uno de los emprendimimentos beneficiados. 
</t>
  </si>
  <si>
    <r>
      <rPr>
        <sz val="12"/>
        <color rgb="FF000000"/>
        <rFont val="Arial"/>
      </rPr>
      <t xml:space="preserve">Experto en Planes de Inversion.
</t>
    </r>
    <r>
      <rPr>
        <b/>
        <sz val="12"/>
        <color rgb="FF000000"/>
        <rFont val="Arial"/>
      </rPr>
      <t xml:space="preserve">
Actividad 3.3.</t>
    </r>
    <r>
      <rPr>
        <sz val="12"/>
        <color rgb="FF000000"/>
        <rFont val="Arial"/>
      </rPr>
      <t xml:space="preserve"> Entregar incentivo económico para los 10 emprendimientos con mejor desempeño durante el programa. </t>
    </r>
  </si>
  <si>
    <t xml:space="preserve">Profesional universitario  en áreas a fines  de ciencias económicas y administrativas, especializacion en áreas a fines de económia  y master en  Innovación y/o  Emprendimiento
✓ Mínimo (7) años de experiencia relacionada en constuccicon deplanes de  e mejoramiento de sistemas productivos en los diferentes sectores a nivel Nacional
✓ Cuenta con reconocida experiencia en los campos relacionados con el (los) tema(s) de los programas y/o proyectos que se van a someter a su consideración.
✓ Cuenta con la capacidades financieras y para transferir conocimientos, motivar y incentivar a los empresarios del Departamento.                                                                                                            </t>
  </si>
  <si>
    <t xml:space="preserve">✓ Trabajara en el analisis y evaluacion de los planes de inversión de cada uno de los participantes 
✓Analisis y validacion de documentos soportes de los planes de inversion, como  las cotizaciones y/o documentos que soporten los rubros requeridos
✓  Visto bueno de  las facturas o documentos equivalentes que soporten la adquisición o pagos estipulados en el plan de inversión aprobado. </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</si>
  <si>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con maestria
Experiencia: minimo 7 años
Para la asignación del salario mensual se tiene en cuenta el SMLV según se indica en la tabla, para el caso del 2022  el SMLV esta en $1.000.000</t>
  </si>
  <si>
    <t>ACTIVIDAD</t>
  </si>
  <si>
    <t>CIUDAD / MUNICIPIO</t>
  </si>
  <si>
    <t>No. DIAS / EVENTOS / TALLERES</t>
  </si>
  <si>
    <t>No. DE PERSONAS</t>
  </si>
  <si>
    <t>COSTO  POR PERSONA</t>
  </si>
  <si>
    <t>TOTAL ACTIVIDAD</t>
  </si>
  <si>
    <r>
      <rPr>
        <b/>
        <sz val="10"/>
        <color rgb="FF000000"/>
        <rFont val="Calibri"/>
      </rPr>
      <t>ACTIVIDAD 1.2.</t>
    </r>
    <r>
      <rPr>
        <sz val="10"/>
        <color rgb="FF000000"/>
        <rFont val="Calibri"/>
      </rPr>
      <t xml:space="preserve"> Desarrollar capacitaciones (virtuales) para el fortalecimiento de las entidades y/o actores invitados.</t>
    </r>
  </si>
  <si>
    <t xml:space="preserve">Se realizarán 4 talleres virtuales de mínimo 2 horas cada uno, donde se abordarán los principales aspectos que se deben tener en cuenta en un programa de incubación y de aceleración de emprendedores y empresarios. 
Las cuatro (4) capacitaciones se deberán realizar en días diferentes, pues las entidades y/o actores invitados podrán optar por asistir a la temática que sea más afín a su qué hacer (incubación o aceleración), o asistir a las dos temáticas, sí así lo desean. 
NOTA: para fines presupuestales en los rubros de servicios tecnologicos se presupuestan la plataforma moodle donde se tendran los contenidos, y </t>
  </si>
  <si>
    <t>Departamento de Huila ( talleres virtuales)</t>
  </si>
  <si>
    <r>
      <rPr>
        <b/>
        <sz val="10"/>
        <color rgb="FF000000"/>
        <rFont val="Calibri"/>
      </rPr>
      <t xml:space="preserve">ACTIVIDAD 2.2. </t>
    </r>
    <r>
      <rPr>
        <sz val="10"/>
        <color rgb="FF000000"/>
        <rFont val="Calibri"/>
      </rPr>
      <t>Desarrollar capacitaciones en las áreas temáticas propuestas y acompañar técnicamente a cada empresa para su implementación..</t>
    </r>
  </si>
  <si>
    <t xml:space="preserve">Para el desarrollo de la capacitación, esta se realizara a 100 beneficiarios, divididos en  5 grupos con igual número de integrantes.
Esta actividad se desarrollará durante 5 meses, y el proceder metodológico será el siguiente: 
+ los beneficiarios serán convocados a la charla de bienvenida, en la cual se presentará en detalle la metodología a seguir, la importancia de su compromiso y el impacto que pueden lograr al aplicar los conocimientos a adquirir.
+Cada asesor experto deberá dictar su capacitación (8 horas máximo) de manera presencial para quienes se puedan trasladar el día de la capacitación en la ciudad capital de departamento, para el resto del grupo se transmitirá por la plataforma digital que lo considere el operador.
las temáticas que se han priorizado para el desarrollo de la capacitacion es:
Habilidades Duras y Habilidades Blandas: y se incluyen 1. Estrategia de negocio, 2 Área Financiera, 3. Área Comercial, 4. Área Producción,Energías Alternativas, 5. Gestión equipo de trabajo y proyección de la empresa </t>
  </si>
  <si>
    <t>Departamento del Huila, ( Neiva)</t>
  </si>
  <si>
    <t>ALCANCE</t>
  </si>
  <si>
    <t xml:space="preserve">10 entidades </t>
  </si>
  <si>
    <t>INTENSIDAD HORARIA</t>
  </si>
  <si>
    <t xml:space="preserve">4 talles/2 horas cada uno para un total de  8 horas </t>
  </si>
  <si>
    <t>COSTOS VARIABLES - PROYECCIÓN</t>
  </si>
  <si>
    <t>EVENTOS (Costos Variables)</t>
  </si>
  <si>
    <t>TABLA DE COSTEO VARIABLE</t>
  </si>
  <si>
    <t>Observación Unidad</t>
  </si>
  <si>
    <t>CONCEPTO</t>
  </si>
  <si>
    <t>DESCRIPCION INSUMO</t>
  </si>
  <si>
    <t>CANTIDAD INSUMO</t>
  </si>
  <si>
    <t>UNIDAD INSUMO</t>
  </si>
  <si>
    <t>CANTIDAD TALLERES Y/O SESIONES</t>
  </si>
  <si>
    <t>TOTAL INSUMO</t>
  </si>
  <si>
    <t>TOTAL INSUMO ACTIVIDAD</t>
  </si>
  <si>
    <t>COSTO UNITARIO</t>
  </si>
  <si>
    <t>Capacitador especialista en Incubación de Emprendimientos</t>
  </si>
  <si>
    <t>Horas</t>
  </si>
  <si>
    <t xml:space="preserve">El pago realizado al formador encrgado de desarrollar las diferentes sesiones, sera reconocido por horas de acuerdo a la Asignacion limite maximo a pagar de la Resolucion 0426 de 20014 </t>
  </si>
  <si>
    <t>Capacitador especialista en en aceleración de 
Empresas</t>
  </si>
  <si>
    <t>Certificados</t>
  </si>
  <si>
    <t>Certificado de asistencia</t>
  </si>
  <si>
    <t>Unidad</t>
  </si>
  <si>
    <t>Certificados  que soportan la finalizacion del taller</t>
  </si>
  <si>
    <t xml:space="preserve">COSTOS FIJOS </t>
  </si>
  <si>
    <t>TABLA DE COSTEO FIJO</t>
  </si>
  <si>
    <t>DESCRIPCION</t>
  </si>
  <si>
    <t>CANTIDAD</t>
  </si>
  <si>
    <t>Observación</t>
  </si>
  <si>
    <t>TOTAL RECURSO ACTIVIDAD</t>
  </si>
  <si>
    <t>Coordinador tecnico de la Actividad</t>
  </si>
  <si>
    <t>meses</t>
  </si>
  <si>
    <t>El precio es seleccionado según Código Soporte: RS_Col_426_2014 La tarifa establece la asignación límite máximo a pagar  al personal que cumpla  actividades de ciencia, tecnología e innovación, 426 de 2014, ARTICULO SEGUNDO. CRITERIOS DE ASIGNACIÓN 
Formación: Profesional
Experiencia: Entre 1 y hasta 5 años de experiencia
Para la asignación del salario mensual se tiene en cuenta el SMLV según se indica en la tabla, para el caso del 2022 el SMLV esta en $1.000.000</t>
  </si>
  <si>
    <t>Valor Unitario</t>
  </si>
  <si>
    <t>100personas</t>
  </si>
  <si>
    <t>40 horas / 5 Sesiónes de 8 horas cada una + 26 horas/ compañamientos por emprendimiento.</t>
  </si>
  <si>
    <t xml:space="preserve">Asesores expertos </t>
  </si>
  <si>
    <t xml:space="preserve">El pago realizado al formador encrgado de desarrollar las diferentes sesiones, sera reconocido de acuerdo a la Asignacion limite maximo a pagar de la Resolucion 0426 de 20014 ( profesional especializado experiencia minima de 5 años en temas de  formacion relacionados al cargo).
No se ocntabilizan por horas, toda vez que su costo seria superior, esto teniendo en cuenta que cada empresa requerira acompañamiento tecnico durante los 5 meses de 26 horas </t>
  </si>
  <si>
    <t>Infraestructura física</t>
  </si>
  <si>
    <t>Alquileres Salones</t>
  </si>
  <si>
    <t xml:space="preserve">Capacidad: para 60 personas, debido a que las sesiones tambien seran virtuales para quienes no se puedan movilizar hasta Neiva
https://www.cchuila.org/wp-content/uploads/2022/01/TARIFA-ALQUILER-DE-AUDITORIOS-Y-PLAZOLETAS-2022.pdf
</t>
  </si>
  <si>
    <t>Refrigerios</t>
  </si>
  <si>
    <t>Refrigerios para la realización del</t>
  </si>
  <si>
    <t>Unidades</t>
  </si>
  <si>
    <t>1 refrigerio por participante8 se calcula que el 50% de los participantes lo realizaran de manera presencial, los demas sera de manera remota)</t>
  </si>
  <si>
    <t xml:space="preserve">COSTOS TRANSPORTES NECESARIOS PARA EL DESARROLLO DEL ENTRENAMIENTO ESPECIALIZADO </t>
  </si>
  <si>
    <t xml:space="preserve">OBSERVACION </t>
  </si>
  <si>
    <t>Tiquetes Aéreos Bogota-Neiva.</t>
  </si>
  <si>
    <t>Tiquetes para cada capacitador por curso (Ida y vuelta) capacitadores</t>
  </si>
  <si>
    <t>Trayectos</t>
  </si>
  <si>
    <t>Los trayectos seran desde Bogotá a neiva, una vez al m es presencial para capacitacions y 1 vez al mes para acompañamiento, se calculan los 5 expertos</t>
  </si>
  <si>
    <t>Viaticos Capacitador</t>
  </si>
  <si>
    <t>Viaticos de estadia y alimentacion para 2 noche por cada sesion del Entrenamiento</t>
  </si>
  <si>
    <t>noches</t>
  </si>
  <si>
    <t xml:space="preserve">Los Viaticos se toman como referencia del Gasto en Neiva como capital </t>
  </si>
  <si>
    <t>DESCRIPCIÓN Y CUANTIFICACIÓN DE LOS SERVICIOS TECNOLÓGICOS Y PRUEBAS</t>
  </si>
  <si>
    <t>SERVICIOS TECNOLÓGICOS Y PRUEBAS</t>
  </si>
  <si>
    <t>ESPECIFICACIONES TECNICAS</t>
  </si>
  <si>
    <t>Cantidad</t>
  </si>
  <si>
    <t>unidad de medida</t>
  </si>
  <si>
    <t>costo unitario</t>
  </si>
  <si>
    <t xml:space="preserve">Costo total </t>
  </si>
  <si>
    <r>
      <rPr>
        <sz val="12"/>
        <color rgb="FF000000"/>
        <rFont val="Calibri"/>
      </rPr>
      <t xml:space="preserve">Servicio tecnologico de plataforma en la nube para la Gestión y administracion de los diferentes procesos de convocatorias y  conexión (entre los emprendedores, aliados del ecosistema de emprendimiento nacional, y los diferentes Formadores) 
</t>
    </r>
    <r>
      <rPr>
        <b/>
        <sz val="12"/>
        <color rgb="FF000000"/>
        <rFont val="Calibri"/>
      </rPr>
      <t xml:space="preserve">
ACTIVIDAD 1.2</t>
    </r>
  </si>
  <si>
    <t>La plataforma soportará en la nube los procesos de las diferentes convocatorias, se  utilizará la plataforma tecnológica para el registro de los interesados, verificacion de requisitos, notificcion de resultados, y espacios conexion para los diferentes talleres que se realizaran a lo largo del proyecto.</t>
  </si>
  <si>
    <r>
      <rPr>
        <sz val="12"/>
        <color rgb="FF000000"/>
        <rFont val="Calibri"/>
      </rPr>
      <t xml:space="preserve">Es una plataforma web, la cual permite la gestión de los proyectos y convocatorias a lo largo de desarrollo desde su inicio hasta el cierre, permitiendo a los usuarios relacionados registrar evidencias en cada una de las etapas del proyecto. Para cada una de las etapas, la plataforma permite establecer los periodos de tiempo (rango de fechas/horas) en que estarán activas para que las entidades participen, o en el caso de la evaluación de requisitos mínimos el periodo de tiempo en que se podrán validar, presentar reclamaciones (entidades) y publicar resultados, asi mismo permitira espacios de conexion entre los diferentes participantes y formadores d emanera ilimitada
</t>
    </r>
    <r>
      <rPr>
        <b/>
        <sz val="12"/>
        <color rgb="FF000000"/>
        <rFont val="Calibri"/>
      </rPr>
      <t>Incluye</t>
    </r>
    <r>
      <rPr>
        <sz val="12"/>
        <color rgb="FF000000"/>
        <rFont val="Calibri"/>
      </rPr>
      <t>: Servicios de Cloud Computing, servidores (hosting) y soporte</t>
    </r>
  </si>
  <si>
    <t>Plataforma</t>
  </si>
  <si>
    <t>CENTRO</t>
  </si>
  <si>
    <t xml:space="preserve">Neiva </t>
  </si>
  <si>
    <t xml:space="preserve">altamira </t>
  </si>
  <si>
    <t>Flota Huila</t>
  </si>
  <si>
    <t>agrado</t>
  </si>
  <si>
    <t>garzon</t>
  </si>
  <si>
    <t>SUR</t>
  </si>
  <si>
    <t>Acevedo</t>
  </si>
  <si>
    <t>Coomotor</t>
  </si>
  <si>
    <t>gigante</t>
  </si>
  <si>
    <t>cootranshuila</t>
  </si>
  <si>
    <t>elias</t>
  </si>
  <si>
    <t>coomotor</t>
  </si>
  <si>
    <t>pital</t>
  </si>
  <si>
    <t>isnos</t>
  </si>
  <si>
    <t>guadalupe</t>
  </si>
  <si>
    <t>oporapa</t>
  </si>
  <si>
    <t>tarqui</t>
  </si>
  <si>
    <t>palestina</t>
  </si>
  <si>
    <t>gaitana</t>
  </si>
  <si>
    <t>suaza</t>
  </si>
  <si>
    <t>Pitalito</t>
  </si>
  <si>
    <t>NORTE</t>
  </si>
  <si>
    <t>Aipe</t>
  </si>
  <si>
    <t>saladobalnco</t>
  </si>
  <si>
    <t>Algeciras</t>
  </si>
  <si>
    <t>san agustin</t>
  </si>
  <si>
    <t>baraya</t>
  </si>
  <si>
    <t>Timana</t>
  </si>
  <si>
    <t>campoalegre</t>
  </si>
  <si>
    <t>colombia</t>
  </si>
  <si>
    <t>hobo</t>
  </si>
  <si>
    <t>iquira</t>
  </si>
  <si>
    <t xml:space="preserve">palermo </t>
  </si>
  <si>
    <t>rivera</t>
  </si>
  <si>
    <t>santa maria</t>
  </si>
  <si>
    <t>tello</t>
  </si>
  <si>
    <t>teruel</t>
  </si>
  <si>
    <t>villavieja</t>
  </si>
  <si>
    <t>yaguara</t>
  </si>
  <si>
    <t>OCCIDENTE</t>
  </si>
  <si>
    <t>La argentina</t>
  </si>
  <si>
    <t>la plata</t>
  </si>
  <si>
    <t>nataga</t>
  </si>
  <si>
    <t>paicol</t>
  </si>
  <si>
    <t>tesalia</t>
  </si>
  <si>
    <t>Promedios por subregion</t>
  </si>
  <si>
    <t xml:space="preserve">Centro </t>
  </si>
  <si>
    <t xml:space="preserve">norte </t>
  </si>
  <si>
    <t>occidente</t>
  </si>
  <si>
    <t>sur</t>
  </si>
  <si>
    <t>DESCRIPCIÓN PROTECCIÓN DE CONOCIMIENTO Y DIVULGACIÓN</t>
  </si>
  <si>
    <t>ACTIVICADES DE PROTECCIÓN DE CONOCIMIENTO Y DIVULGACIÓN</t>
  </si>
  <si>
    <t xml:space="preserve">CANTIDAD </t>
  </si>
  <si>
    <t>VALOR UNITARIO</t>
  </si>
  <si>
    <r>
      <rPr>
        <sz val="11"/>
        <color theme="1"/>
        <rFont val="Calibri"/>
      </rPr>
      <t xml:space="preserve">Realizar la convocatoria para la selección deActores Departamentales en el marco de la actividad.
</t>
    </r>
    <r>
      <rPr>
        <b/>
        <sz val="11"/>
        <color theme="1"/>
        <rFont val="Calibri"/>
      </rPr>
      <t xml:space="preserve">Actividad 1.1. 
</t>
    </r>
    <r>
      <rPr>
        <sz val="11"/>
        <color theme="1"/>
        <rFont val="Calibri"/>
      </rPr>
      <t>Identificar e invitar a las entidades y/o actores departamentales afines al emprendimiento y susceptibles de recibir la capacitación.</t>
    </r>
  </si>
  <si>
    <t xml:space="preserve">En el marco de la Ejecucion de la Actividad 1.1, la cual requiere el mapeo de entidades y/o actores con cobertura o acción en el Departamento, y una vez se identifiquen estos se tendra que enviar la invitación para asistir a las jornadas propuestas. </t>
  </si>
  <si>
    <t>Contratación de servicios de telemercadeo AT - Actividad de Administración y gestión (se proyectan realizar llamadas a minimo 200 entidades en el Departamento,  para llegar a seleccionar minimo 10 entidades )
* Se realizaran llamadas de 5 minutos para presentar el proyecto por un costo de $2.100 a una base de datos de 200 entidades. ($2.100.000)
* Se realizaran llamadas de 3 minutos para recordar los tiempos de Inscripcion y cierre de la convocatoria  cada minuto por un costo de $2.100 a una base de datos de 100 entidades posiblemente interesadas y que demostraron tener interes en participar ($630.000)
* Se realizaran llamadas de 2 minutos para informar si fue o no selccionado a traves de la convocatoria  cada minuto por un costo de $2.100 a una base de datos de 10 entidades. ($42.000)</t>
  </si>
  <si>
    <t>convocatoria</t>
  </si>
  <si>
    <t xml:space="preserve">Correos electronicos masivos ( se emitiran 5 correos electronicos a una base de datos de 200 Entidades, cada uno or $268 pesos) </t>
  </si>
  <si>
    <r>
      <rPr>
        <sz val="11"/>
        <color theme="1"/>
        <rFont val="Calibri"/>
      </rPr>
      <t xml:space="preserve">Realizar la convocatoria para para seleccionar  emprendedores.
</t>
    </r>
    <r>
      <rPr>
        <b/>
        <sz val="11"/>
        <color theme="1"/>
        <rFont val="Calibri"/>
      </rPr>
      <t xml:space="preserve">ACTIVIDAD 2.1. </t>
    </r>
    <r>
      <rPr>
        <sz val="11"/>
        <color theme="1"/>
        <rFont val="Calibri"/>
      </rPr>
      <t>Establecer la convocatoria para seleccionar los emprendedores y empresarios beneficiarios del proyecto.</t>
    </r>
  </si>
  <si>
    <t>la revisión de los términos de referencia de la convocatoria de selección de beneficiarios del proyecto acorde al perfil de emprendedores y empresarios que se deseen atender conforme a la realidad del departamento.
En esta actividad el equipo operador debe garantizar que el formulario se pueda diligenciar a través de una herramienta  práctica, ágil e intuitiva para los postulantes (emprendedores y empresarios interesados). Así como, dinámica y eficiente a la hora de compilar la información para el posterior análisis y evaluación de postulaciones. (Ver anexo: Términos de referencia Convocatoria para selección de beneficiarios).
Estructurar y ejecutar la campaña de comunicación, socialización y promoción de la convocatoria de beneficiarios</t>
  </si>
  <si>
    <t>Contratación de servicios de telemercadeo AT - Actividad de Administración y gestión (se proyectan realizar llamadas a minimo 2000 personas en el Departamento,  para llegar a seleccionar minimo 300 personas postuladas )
* Se realizaran llamadas de 2 minutos para presentar el proyecto por un costo de $2.100 a una base de datos de 2000 personas. ($ 8.400.000).
* Se realizaran llamadas de 2 minutos para recordar los tiempos de Inscripcion y cierre de la convocatoria  cada minuto por un costo de $2.100 a una base de datos de 300 entidades posiblemente interesadas y que demostraron tener interes en participar ($1.260.000)
* Se realizaran llamadas de 2 minutos para informar si fue o no selccionado a traves de la convocatoria  cada minuto por un costo de $2.100 a una base de datos de 100 entidades. ($420.000)</t>
  </si>
  <si>
    <t xml:space="preserve">Correos electronicos masivos, se emitiran 3  correos electronicos a una base de datos de 2.000 personas ($268 c/d msn) </t>
  </si>
  <si>
    <t>10 Avisos en  radio departamental ( se toma commo referencia Candela emision de 20 segundos  ) $154.483</t>
  </si>
  <si>
    <t>SOCIALIZACION</t>
  </si>
  <si>
    <t>Socialización (presencial y/o virtual) en diferentes municipios del departamento. ( en terminos presupuestales se proyectan 6 viajes, uno a cada subregion durante el proceso de convocatoria, los viajes lo realizaran los asistentes de la mesa de ayuda, se proyectan 2 viajes por subregión)
Costos promedio  de transporte por Subregion trayecto ida y regreso:
+Centro. $78.250
+Norte $32.769
+occidente $63.600
+sur $89.480</t>
  </si>
  <si>
    <t>Viaticos Asistentes de mesa de ayuda para despliegue de la convocatoria. ( 2 viajes a cada subregion, cada uno por 2 días)  por día se proporcionaran $160.000</t>
  </si>
  <si>
    <r>
      <rPr>
        <sz val="11"/>
        <color theme="1"/>
        <rFont val="Calibri"/>
      </rPr>
      <t xml:space="preserve">Profesional Moderador del intercambio de experiencias emprendedoras en el departamento </t>
    </r>
    <r>
      <rPr>
        <b/>
        <sz val="11"/>
        <color theme="1"/>
        <rFont val="Calibri"/>
      </rPr>
      <t xml:space="preserve">
ACTIVIDAD 2.3</t>
    </r>
    <r>
      <rPr>
        <sz val="11"/>
        <color theme="1"/>
        <rFont val="Calibri"/>
      </rPr>
      <t>. Fomentar el intercambio de experiencias para enriquecer la cultura emprendedora departamental.</t>
    </r>
  </si>
  <si>
    <r>
      <rPr>
        <sz val="11"/>
        <color theme="1"/>
        <rFont val="Calibri"/>
      </rPr>
      <t xml:space="preserve">De manera transversal a las capacitaciones, durante cada mes el equipo operador fomentará un espacio de encuentro virtual en el cual los emprendedores puedan compartir sus experiencias de éxito y de fracaso en su travesía emprendedora, para que otros puedan aprender a partir de lecciones aprendidas.
</t>
    </r>
    <r>
      <rPr>
        <b/>
        <sz val="11"/>
        <color theme="1"/>
        <rFont val="Calibri"/>
      </rPr>
      <t>se requiere:</t>
    </r>
    <r>
      <rPr>
        <sz val="11"/>
        <color theme="1"/>
        <rFont val="Calibri"/>
      </rPr>
      <t xml:space="preserve">
+Programación del día, la hora, el tema y el medio virtual para el encuentro.
+Selección de los participantes, la sugerencia es que sean 2 emprendedores voluntarios que cuenten su historia o experiencia. Y posterior a su intervención, el resto de los asistentes podrán participar voluntariamente</t>
    </r>
  </si>
  <si>
    <t xml:space="preserve">Esta persona ser contratada por hora de seiones realizadas, y tendra qu presentar a la gerencia del proyecto su plan de accion del desarrollo de cada uno de los intercambios previo a las sesiones virtuales, su perfil profesional  sera en areas a fines de la Administracion, economica, y comercio , con experiencia minima de 3 años en el sector productivo. Asi mismo debera contar con  con la capacidad de transferir conocimientos, motivar y incentivar a los empresarios del Departamento.
Pago por hora virtual  desarrollada $ 165.000    </t>
  </si>
  <si>
    <r>
      <rPr>
        <sz val="11"/>
        <color theme="1"/>
        <rFont val="Calibri"/>
      </rPr>
      <t>Despliegue para convocar a las diferentes entidades estratagicas del Deartamento y la Nación.</t>
    </r>
    <r>
      <rPr>
        <b/>
        <sz val="11"/>
        <color theme="1"/>
        <rFont val="Calibri"/>
      </rPr>
      <t xml:space="preserve">
Actividad 3.1. </t>
    </r>
    <r>
      <rPr>
        <sz val="11"/>
        <color theme="1"/>
        <rFont val="Calibri"/>
      </rPr>
      <t>Generar conexiones entre los beneficiarios con empresas o entidades estratégicas para incentivar sus ventas.</t>
    </r>
  </si>
  <si>
    <t>la convocatoria tiene como proposito crear conexiones, y se espera que los beneficiarios puedan abrir nuevos mercados, ganar nuevos clientes o conocer nuevos proveedores; y de esta forma impactar en el crecimiento de sus ventas y mejorar su producción. 
En esta fase el equipo operador será el encargado de mapear y concertar entre 2 y 3 encuentros (presenciales / virtuales) con aliados y/o actores del ecosistema nacional y/o regionales claves, para cada emprendimiento</t>
  </si>
  <si>
    <t xml:space="preserve">Contratación de servicios de telemercadeo AT - Actividad de Administración y gestión (se proyectan realizar llamadas a minimo 600 entidades en el Departamento que puedan ser aliados para establecer conexiones con los beneficiarios )
* Se realizaran llamadas de 5 minutos para presentar el proyecto y realizar la invitacion al proyecto a 600 entidades. ($6.300.000)
* Se realizaran llamadas de 3 minutos para confirmar asistencia y para coordinar encuentros con los beneficiarios ( 200 entidades $ 1.260.000).
*Correos electronicos masivos ( se emitiran 5 correos electronicos a una base de datos de 600 Entidades, cada uno or $268 pesos $ 804.000  ) </t>
  </si>
  <si>
    <r>
      <rPr>
        <sz val="11"/>
        <color theme="1"/>
        <rFont val="Calibri"/>
      </rPr>
      <t>Despliegue para convocar a las diferentes entidades de servicios Financieros</t>
    </r>
    <r>
      <rPr>
        <b/>
        <sz val="11"/>
        <color theme="1"/>
        <rFont val="Calibri"/>
      </rPr>
      <t xml:space="preserve">
Actividad 3.2.</t>
    </r>
    <r>
      <rPr>
        <sz val="11"/>
        <color theme="1"/>
        <rFont val="Calibri"/>
      </rPr>
      <t xml:space="preserve"> Realizar rueda de oferta de servicios financieros.</t>
    </r>
  </si>
  <si>
    <t>con el proposito de realizar un encuentro virtual donde serán convocados todos los beneficiarios del programa y diferentes entidades que ofrecen líneas de financiación o recursos de capital para emprendedores. 
La finalidad de este ejercicio es que los beneficiarios puedan conocer formas de financiación alternativas a la banca tradicional, y de esta forma comprendan el funcionamiento de las Fintech u otros programas que otorgan recursos de capital
Cada entidad invitada contará con 40 minutos para exponer sus servicios y al finalizar cada sesión los emprendedores contarán con un espacio para preguntas. 
El evento será con programación, así que cada beneficiario podrá conectarse a la charla de la entidad que más les llame la atención, es decir, no es obligatorio que esté en todas las charlas</t>
  </si>
  <si>
    <t>Contratación de servicios de telemercadeo AT - Actividad de Administración y gestión (se proyectan realizar llamadas a minimo 50  entidades en el Departamento,  para llegar a seleccionar minimo 10 entidades )
* Se calcula que para efectos de esta convocatoria se dispondran de 20 minutos or entidad para explicar el proposito del proyecto y concertar los encuentros virtuales</t>
  </si>
  <si>
    <r>
      <rPr>
        <b/>
        <sz val="11"/>
        <color theme="1"/>
        <rFont val="Calibri"/>
      </rPr>
      <t>ACTIVIDAD 3.4.</t>
    </r>
    <r>
      <rPr>
        <sz val="11"/>
        <color theme="1"/>
        <rFont val="Calibri"/>
      </rPr>
      <t xml:space="preserve"> Visibilizar los emprendimientos y empresas beneficiarias.</t>
    </r>
  </si>
  <si>
    <t xml:space="preserve">Al finalizar el programa, del total de los 100 participantes serán seleccionados 5 beneficiarios y se les realizará un reportaje en un medio de alcance nacional como caso de éxito. 
De igual forma, al resto de beneficiarios se les podrá solicitar socialización de experiencia y testimonio de su paso por el programa, para publicar en otros medios o redes sociales regionales. 
Es función del operador establecer los parámetros para seleccionar a los 5 beneficiarios que se les realizará el reportaje, así como identificar el medio de comunicación en el que se publicará. Lo anterior también contará con previa revisión y aprobación por la supervisión del proyecto. 
</t>
  </si>
  <si>
    <t>Participación de emprendedores destacados en espacios de visibilidad (videos testimoniales, etc) se toma como referente precio presentado por Innpulsa</t>
  </si>
  <si>
    <t>paquete de Visibilidad de casos de éxito</t>
  </si>
  <si>
    <r>
      <rPr>
        <b/>
        <sz val="11"/>
        <color theme="1"/>
        <rFont val="Calibri"/>
      </rPr>
      <t>Actividad 3.5.</t>
    </r>
    <r>
      <rPr>
        <sz val="11"/>
        <color theme="1"/>
        <rFont val="Calibri"/>
      </rPr>
      <t xml:space="preserve"> Realizar la graduación y cierre del programa. </t>
    </r>
  </si>
  <si>
    <t>Al finalizar todo el proyecto se realizará un evento presencial (con transmisión virtual) de cierre, donde se expondrán los resultados del programa, se hará entrega simbólica de un cheque a los ganadores del incentivo económico y se mencionan los beneficios del reportaje en medio nacional. 
A manera de graduación, se hará la entrega del respectivo diploma del programa a los 100 beneficiarios partícipes</t>
  </si>
  <si>
    <t>Alquiler de espacico para  evento de  ( 4 horas)</t>
  </si>
  <si>
    <t>evento</t>
  </si>
  <si>
    <t>https://www.cchuila.org/wp-content/uploads/2022/01/TARIFA-ALQUILER-DE-AUDITORIOS-Y-PLAZOLETAS-2022.pdf</t>
  </si>
  <si>
    <t>Alistamiento del salon ( Decoración)</t>
  </si>
  <si>
    <t xml:space="preserve">Refrigerios </t>
  </si>
  <si>
    <t>Certificaciones</t>
  </si>
  <si>
    <t>Subsidio del 50% del transporte  alos beneficiarios para asegurar su participacion en el evento .
Costos promedio  de transporte por Subregion trayecto ida y regreso:
+Centro. $78.250
+Norte $32.769
+occidente $63.600
+sur $89.480
Se tomara el promedio de las 4 subregiones para determinar el valor a subsidiar $66.025, sin embargo solo se otrogara el 50% de este recurso, es decir $33.000</t>
  </si>
  <si>
    <t>trayectos</t>
  </si>
  <si>
    <t>DESCRIPCIÓN Y CUANTIFICACIÓN DE COSTOS DE DESPLAZAMIENTOS</t>
  </si>
  <si>
    <t>DESPLAZAMIENTO (origen y destino)</t>
  </si>
  <si>
    <t xml:space="preserve">TIPO DE TRASLADO </t>
  </si>
  <si>
    <t>JUSTIFICACION</t>
  </si>
  <si>
    <t>No. De trayectos/Días</t>
  </si>
  <si>
    <t>No. De Personas</t>
  </si>
  <si>
    <t>Costo de pasaje unitario</t>
  </si>
  <si>
    <t>Costo total de pasajes</t>
  </si>
  <si>
    <t>Transporte terrestre Neiva a 4 subregiones del Huila ( Valor promedio)</t>
  </si>
  <si>
    <t>Terrestre/ trayecto ida y regreso</t>
  </si>
  <si>
    <t>Viaje ida y regreso  para el Gerente del proyecto y el Coordinador tecnico para realizar seguimiento, control y validacon del cumplimiento de las actividades del royecto, como minimo realizara 2 viajes al interior de la region durante los 15 meses. El valor se determina con el promedio de las 4 subregiones</t>
  </si>
  <si>
    <t>Viaticos de los trayectos a lo s municipios</t>
  </si>
  <si>
    <t>Corresponde a la estadia y alimentación  para el Coordinador tecnico de implementacion de soluciones tecnologicas. el personal del proyecto que viajara son 2 personas, se aclara que el monto asignado de Viatico corresponde al promedio determinado en el departamento del Huila</t>
  </si>
  <si>
    <t>COSTOS ADMINISTRATIVOS</t>
  </si>
  <si>
    <t>Resma de papel tamaño carta</t>
  </si>
  <si>
    <t xml:space="preserve">Media resma de papel mariposa tamaño carta se compraran 4 cada mes de ejecución del proyecto para realización de informes y entregables del proyecto </t>
  </si>
  <si>
    <t>Tamaño Carta: Resma de Papel de 500 hojas, oficio 2, 75 g/m2, 216 x 279 mm, alta blancura, papel
alcalino, para impresoras genéricas. Papel y embalaje 100% reciclable.</t>
  </si>
  <si>
    <t>Resma</t>
  </si>
  <si>
    <t>Legajador A-Z carta</t>
  </si>
  <si>
    <t xml:space="preserve">Se compraran 100 durante la ejecución del proyecto para realización de informes y entregables del proyecto </t>
  </si>
  <si>
    <t>Legajador A-Z plastificado, tamaño carta Bico - Cid,</t>
  </si>
  <si>
    <t>Marcadores  (marca sobre todo) x 12</t>
  </si>
  <si>
    <t>Se compraran los suficientes marcadores para trabajos administrativos y presentación de los informes.</t>
  </si>
  <si>
    <t>Punta fina, no se hunde ni se abre.
Ideal para marcar objetos personales.
Nuevas tintas metálicas para marcar sobre superficies oscuras.
Marca con precisión cd´s, vidrio, plástico, metal, papel, madera etc.</t>
  </si>
  <si>
    <t>cajas</t>
  </si>
  <si>
    <t xml:space="preserve">Tablero Mixto </t>
  </si>
  <si>
    <t xml:space="preserve">Se requiere un tablero mixto para para la administración </t>
  </si>
  <si>
    <t>Panel expositor multiusos
Combinación de un tablero blanco de acero esmaltado y un tablón de anuncios de corcho.
Superficie de acero esmaltado magnética en la que se puede escribir y borrar en seco.</t>
  </si>
  <si>
    <t>Bolígrafo</t>
  </si>
  <si>
    <t>Se requieren 6 cajas de  bolígrafos como insumo de las actividades administrativas cada 3 meses</t>
  </si>
  <si>
    <t>Barril transparente que permite ver el contenido de la tinta. 
Sistema de escritura con tinta inkjoy. 
Escritura suave e intensa.</t>
  </si>
  <si>
    <t>Lápiz mirado N2</t>
  </si>
  <si>
    <t>Se requieren 2 cjas de lápiz como insumo de las actividades administrativas cada 6 meses</t>
  </si>
  <si>
    <t>forma del cuerpo	hexagonal
incluye borrador	si
bolígrafos	ber-lap-214008
caja	144 piezas
grado	2
corrugado	10 cajas.
color	amarillo
tipo de uso	para escritura
pieza	n/a
blíster	n/a
material	madera
borrador incluido	si
marcadores	ber-lap-214008</t>
  </si>
  <si>
    <t>Suministro de tintas para la impresora adquirida para la Actividad Administrativa</t>
  </si>
  <si>
    <t>Se requiere la compra de tintas como suministro para la administración , las tintas son de color negro</t>
  </si>
  <si>
    <t>Color de consumible de impresión: Magente.Tecnologìa de Impresión: Laser rendimiento  de la página (color): 2.600 pàginas:Margen de Temperatura operativa: 15 a 25 Cº.Temperatura de almacenamiento: límites:-20 a 40Cº.Humendad durante almacenamiento: 10 a 90% RH, Dimensiones y peso: Dimensiones del embalaje (An x F x Ai): 385 x 109 x 125 mm.</t>
  </si>
  <si>
    <t>Equipo - Impresora  Actividad de Administración</t>
  </si>
  <si>
    <t>Impresora multifuncional, copiado, escáner e impresión. Útil para el desarrollo y gestión de informes técnicos, financieros y legales del proyecto en ejecución - AT - Actividad de Administración</t>
  </si>
  <si>
    <t xml:space="preserve">Impresora con impresión laser a color, que permita realizar las operaciones de Impresión, Copia, Escaneado y Fax, que cuente con conexión Wifi, NFC y Ethernet además de un puerto USB 2.0 de alta velocidad que tenga una resolución de impresión de mínimo 2400*600 dpi </t>
  </si>
  <si>
    <t>Equipo de computo</t>
  </si>
  <si>
    <t>El rubro administración tiene 9 perfiles a los cuales se le asignara un computador para el desarrollo de sus actividades</t>
  </si>
  <si>
    <t>Equipo de computo:
Procesador AMD Ryzen™ 3
Windows 11 Home Single Language
Unidad de estado sólido PCIe® NVMe™ M.2 de 256 GB
8 GB
AMD Radeon™</t>
  </si>
  <si>
    <t>Pago mensual de servicio de internet AT - Actividad de Administración y Gestión</t>
  </si>
  <si>
    <t>Pago de servicio de internet como servicio necesario para la realización de actividades administrativas - El servicio se contratara por 15 meses en el Neiva</t>
  </si>
  <si>
    <t>No Aplica</t>
  </si>
  <si>
    <t>Estación de trabajo AT - Actividad de Administración y Gestión</t>
  </si>
  <si>
    <t xml:space="preserve">El proyecto debe contar con un centro de atención y control, donde los integrantes del equipo administrativo podrán trabajar y realizar sus correspondientes actividades. Arriendo de una estación de trabajo por 15 meses
</t>
  </si>
  <si>
    <t>DESCRIPCIÓN Y CUANTIFICACIÓN DE INTERVENTORIA</t>
  </si>
  <si>
    <t>COSTO DE INTERVENTORIA</t>
  </si>
  <si>
    <t>JUSTIFICACIÒN</t>
  </si>
  <si>
    <t xml:space="preserve">Coordinador de Supervision : Profesional en áreas de la economía, administración, contaduría o afines, con posgrado a nivel de especialización, con experiencia especifica de 3 a 5 años en gestion, coordinacion o seguimiento de proyectos. </t>
  </si>
  <si>
    <t>Coordinar las labores de seguimiento y supervisipon, elaboración de informes del seguimiento de actividades, realizar revisión e ajustes los componentes del proyecto.Perfil: Profesional en Ingenierìa certificado PMP con màs de cinco (05) años de experiencia en gestiòn, supervision y/o interventorìa y aseguramiento de calidad en proyectos, esta persona se dedicara 8 horas diarias de lunea  viernes por 18 meses</t>
  </si>
  <si>
    <t>Meses</t>
  </si>
  <si>
    <t>Profesional de supervision del proyecto</t>
  </si>
  <si>
    <t>Realizar seguimiento y control de los ingresos y egresos generados en las actividades y prepración de informes de la actividad financiera del proyecto:Perfil: Profesional en Ciencias Administrativas, con màs de 5 años de experiencia general, y tres (03) años de experiencia especìfica como asesor financiero en contratos de supervision e interventoria</t>
  </si>
  <si>
    <t xml:space="preserve">
$ 6.020.000.000 / $70.000.000 = 86</t>
  </si>
  <si>
    <t>ESTUDIO DE MERCADO</t>
  </si>
  <si>
    <t>PRECIO PROMEDIO</t>
  </si>
  <si>
    <t>CRITERIO DE SELECCIÓN</t>
  </si>
  <si>
    <t>OTROS</t>
  </si>
  <si>
    <t>COSTO</t>
  </si>
  <si>
    <r>
      <rPr>
        <sz val="9"/>
        <color rgb="FF000000"/>
        <rFont val="Calibri"/>
      </rPr>
      <t xml:space="preserve">Recursos para Implementar soluciones 
</t>
    </r>
    <r>
      <rPr>
        <b/>
        <sz val="9"/>
        <color rgb="FF000000"/>
        <rFont val="Calibri"/>
      </rPr>
      <t xml:space="preserve"> ACTIVIDAD  3.3. </t>
    </r>
    <r>
      <rPr>
        <sz val="9"/>
        <color rgb="FF000000"/>
        <rFont val="Calibri"/>
      </rPr>
      <t>Entregar incentivo económico para los 10 emprendimientos con mejor desempeño durante el programa.</t>
    </r>
    <r>
      <rPr>
        <b/>
        <sz val="9"/>
        <color rgb="FF000000"/>
        <rFont val="Calibri"/>
      </rPr>
      <t xml:space="preserve"> </t>
    </r>
  </si>
  <si>
    <t xml:space="preserve">Al finalizar la intervención, de acuerdo con la metodología del grupo total de beneficiarios, se seleccionarán 50 emprendimientos para apoyarlos con un incentivo económico de diez millones de pesos ($10.000.000 m/cte) cada uno. 
Para la entrega de los recursos, los 10 beneficiarios de esta actividad deberán presentar su respectivo plan de inversión , presentando las cotizaciones o documentos que soporten los rubros requeridos. </t>
  </si>
  <si>
    <t>N.A</t>
  </si>
  <si>
    <t>N.A.</t>
  </si>
  <si>
    <t/>
  </si>
  <si>
    <t>Suma de CONTRIBUCIÓN TH</t>
  </si>
  <si>
    <t>Suma de PERIODO 0</t>
  </si>
  <si>
    <t>Suma de PERIODO 1</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</si>
</sst>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quot;$&quot;\ * #,##0_-;\-&quot;$&quot;\ * #,##0_-;_-&quot;$&quot;\ * &quot;-&quot;_-;_-@"/>
    <numFmt numFmtId="165" formatCode="_-&quot;$&quot;\ * #,##0.00_-;\-&quot;$&quot;\ * #,##0.00_-;_-&quot;$&quot;\ * &quot;-&quot;??_-;_-@"/>
    <numFmt numFmtId="166" formatCode="_-&quot;$&quot;\ * #,##0.00_-;\-&quot;$&quot;\ * #,##0.00_-;_-&quot;$&quot;\ * &quot;-&quot;_-;_-@"/>
    <numFmt numFmtId="167" formatCode="_-&quot;$&quot;\ * #,##0_-;\-&quot;$&quot;\ * #,##0_-;_-&quot;$&quot;\ * &quot;-&quot;??_-;_-@"/>
    <numFmt numFmtId="168" formatCode="_([$$-240A]\ * #,##0.00_);_([$$-240A]\ * \(#,##0.00\);_([$$-240A]\ * &quot;-&quot;??_);_(@_)"/>
    <numFmt numFmtId="169" formatCode="_-[$$-240A]\ * #,##0_-;\-[$$-240A]\ * #,##0_-;_-[$$-240A]\ * &quot;-&quot;??_-;_-@"/>
    <numFmt numFmtId="170" formatCode="0.0%"/>
    <numFmt numFmtId="171" formatCode="_-&quot;$&quot;* #,##0_-;\-&quot;$&quot;* #,##0_-;_-&quot;$&quot;* &quot;-&quot;_-;_-@"/>
    <numFmt numFmtId="172" formatCode="_-[$$-240A]\ * #,##0.00_-;\-[$$-240A]\ * #,##0.00_-;_-[$$-240A]\ * &quot;-&quot;??_-;_-@"/>
    <numFmt numFmtId="173" formatCode="_-&quot;$&quot;* #,##0.00_-;\-&quot;$&quot;* #,##0.00_-;_-&quot;$&quot;* &quot;-&quot;_-;_-@"/>
    <numFmt numFmtId="174" formatCode="_-&quot;$&quot;* #,##0.0_-;\-&quot;$&quot;* #,##0.0_-;_-&quot;$&quot;* &quot;-&quot;_-;_-@"/>
    <numFmt numFmtId="175" formatCode="&quot;$&quot;\ #,##0.00;[Red]\-&quot;$&quot;\ #,##0.00"/>
    <numFmt numFmtId="176" formatCode="_(&quot;$&quot;\ * #,##0.00_);_(&quot;$&quot;\ * \(#,##0.00\);_(&quot;$&quot;\ * &quot;-&quot;??_);_(@_)"/>
    <numFmt numFmtId="177" formatCode="_(&quot;$&quot;\ * #,##0_);_(&quot;$&quot;\ * \(#,##0\);_(&quot;$&quot;\ * &quot;-&quot;??_);_(@_)"/>
    <numFmt numFmtId="178" formatCode="_(&quot;$&quot;\ * #,##0.00000000000_);_(&quot;$&quot;\ * \(#,##0.00000000000\);_(&quot;$&quot;\ * &quot;-&quot;??_);_(@_)"/>
    <numFmt numFmtId="179" formatCode="_-&quot;$&quot;\ * #,##0.00_-;\-&quot;$&quot;\ * #,##0.00_-;_-&quot;$&quot;\ * &quot;-&quot;???????????_-;_-@"/>
    <numFmt numFmtId="180" formatCode="_(&quot;$&quot;\ * #,##0.0000_);_(&quot;$&quot;\ * \(#,##0.0000\);_(&quot;$&quot;\ * &quot;-&quot;??_);_(@_)"/>
    <numFmt numFmtId="181" formatCode="[$$]#,##0.00"/>
    <numFmt numFmtId="182" formatCode="[$$]#,##0"/>
    <numFmt numFmtId="183" formatCode="_([$$-240A]\ * #,##0_);_([$$-240A]\ * \(#,##0\);_([$$-240A]\ * &quot;-&quot;??_);_(@_)"/>
    <numFmt numFmtId="184" formatCode="_(&quot;$&quot;* #,##0_);_(&quot;$&quot;* \(#,##0\);_(&quot;$&quot;* &quot;-&quot;??_);_(@_)"/>
    <numFmt numFmtId="185" formatCode="_-&quot;$&quot;* #,##0.00_-;\-&quot;$&quot;* #,##0.00_-;_-&quot;$&quot;* &quot;-&quot;??_-;_-@"/>
    <numFmt numFmtId="186" formatCode="_-&quot;$&quot;\ * #,##0.0000_-;\-&quot;$&quot;\ * #,##0.0000_-;_-&quot;$&quot;\ * &quot;-&quot;_-;_-@"/>
  </numFmts>
  <fonts count="52">
    <font>
      <sz val="11"/>
      <color rgb="FF000000"/>
      <name val="Calibri"/>
      <scheme val="minor"/>
    </font>
    <font>
      <sz val="11"/>
      <color rgb="FF000000"/>
      <name val="Calibri"/>
    </font>
    <font>
      <sz val="11"/>
      <color theme="1"/>
      <name val="Calibri"/>
      <scheme val="minor"/>
    </font>
    <font>
      <b/>
      <sz val="11"/>
      <color rgb="FFFF0000"/>
      <name val="Calibri"/>
    </font>
    <font>
      <sz val="11"/>
      <color theme="1"/>
      <name val="Calibri"/>
    </font>
    <font>
      <b/>
      <sz val="30"/>
      <color rgb="FF0C0C0C"/>
      <name val="Calibri"/>
    </font>
    <font>
      <sz val="11"/>
      <name val="Calibri"/>
    </font>
    <font>
      <sz val="12"/>
      <color rgb="FF833C0B"/>
      <name val="Calibri"/>
    </font>
    <font>
      <b/>
      <sz val="30"/>
      <color rgb="FF833C0B"/>
      <name val="Calibri"/>
    </font>
    <font>
      <sz val="10"/>
      <color theme="1"/>
      <name val="Calibri"/>
    </font>
    <font>
      <b/>
      <sz val="12"/>
      <color rgb="FF3F3F3F"/>
      <name val="Calibri"/>
    </font>
    <font>
      <sz val="12"/>
      <color rgb="FF595959"/>
      <name val="Calibri"/>
    </font>
    <font>
      <sz val="11"/>
      <color rgb="FFA5A5A5"/>
      <name val="Calibri"/>
    </font>
    <font>
      <b/>
      <sz val="11"/>
      <color theme="0"/>
      <name val="Calibri"/>
    </font>
    <font>
      <b/>
      <sz val="11"/>
      <color theme="1"/>
      <name val="Calibri"/>
    </font>
    <font>
      <sz val="11"/>
      <color rgb="FF7F7F7F"/>
      <name val="Calibri"/>
    </font>
    <font>
      <sz val="9"/>
      <color rgb="FF000000"/>
      <name val="Calibri"/>
    </font>
    <font>
      <b/>
      <sz val="9"/>
      <color rgb="FF000000"/>
      <name val="Calibri"/>
    </font>
    <font>
      <b/>
      <sz val="11"/>
      <color rgb="FF000000"/>
      <name val="Calibri"/>
    </font>
    <font>
      <sz val="8"/>
      <color rgb="FF333333"/>
      <name val="Arial"/>
    </font>
    <font>
      <b/>
      <sz val="12"/>
      <color rgb="FF000000"/>
      <name val="Arial"/>
    </font>
    <font>
      <sz val="12"/>
      <color rgb="FF000000"/>
      <name val="Arial"/>
    </font>
    <font>
      <b/>
      <sz val="12"/>
      <color theme="1"/>
      <name val="Arial"/>
    </font>
    <font>
      <sz val="12"/>
      <color theme="1"/>
      <name val="Arial"/>
    </font>
    <font>
      <u/>
      <sz val="9"/>
      <color rgb="FF000000"/>
      <name val="Calibri"/>
    </font>
    <font>
      <sz val="10"/>
      <color rgb="FF000000"/>
      <name val="Calibri"/>
    </font>
    <font>
      <b/>
      <sz val="10"/>
      <color rgb="FF000000"/>
      <name val="Calibri"/>
    </font>
    <font>
      <b/>
      <sz val="10"/>
      <color rgb="FF000000"/>
      <name val="Arial"/>
    </font>
    <font>
      <sz val="10"/>
      <color rgb="FF000000"/>
      <name val="Arial"/>
    </font>
    <font>
      <sz val="12"/>
      <color rgb="FF666666"/>
      <name val="Verdana"/>
    </font>
    <font>
      <sz val="11"/>
      <color rgb="FF333333"/>
      <name val="Arial"/>
    </font>
    <font>
      <b/>
      <sz val="10"/>
      <color theme="1"/>
      <name val="Arial"/>
    </font>
    <font>
      <sz val="10"/>
      <color theme="1"/>
      <name val="Arial"/>
    </font>
    <font>
      <b/>
      <sz val="11"/>
      <color rgb="FF000000"/>
      <name val="Arial"/>
    </font>
    <font>
      <sz val="11"/>
      <color rgb="FF000000"/>
      <name val="Arial"/>
    </font>
    <font>
      <u/>
      <sz val="11"/>
      <color theme="10"/>
      <name val="Calibri"/>
    </font>
    <font>
      <u/>
      <sz val="11"/>
      <color theme="10"/>
      <name val="Calibri"/>
    </font>
    <font>
      <sz val="10"/>
      <color rgb="FFFF0000"/>
      <name val="Arial"/>
    </font>
    <font>
      <sz val="8"/>
      <color theme="1"/>
      <name val="Arial"/>
    </font>
    <font>
      <b/>
      <sz val="11"/>
      <color theme="1"/>
      <name val="Arial"/>
    </font>
    <font>
      <sz val="12"/>
      <color rgb="FF000000"/>
      <name val="Calibri"/>
    </font>
    <font>
      <b/>
      <sz val="12"/>
      <color rgb="FF000000"/>
      <name val="Calibri"/>
    </font>
    <font>
      <sz val="12"/>
      <color theme="1"/>
      <name val="Calibri"/>
    </font>
    <font>
      <u/>
      <sz val="11"/>
      <color theme="10"/>
      <name val="Calibri"/>
    </font>
    <font>
      <b/>
      <sz val="12"/>
      <color theme="1"/>
      <name val="Calibri"/>
    </font>
    <font>
      <u/>
      <sz val="11"/>
      <color theme="10"/>
      <name val="Calibri"/>
    </font>
    <font>
      <sz val="9"/>
      <color theme="1"/>
      <name val="Calibri"/>
    </font>
    <font>
      <b/>
      <sz val="9"/>
      <color theme="1"/>
      <name val="Calibri"/>
    </font>
    <font>
      <u/>
      <sz val="11"/>
      <color rgb="FF0000FF"/>
      <name val="Calibri"/>
    </font>
    <font>
      <u/>
      <sz val="11"/>
      <color theme="10"/>
      <name val="Calibri"/>
    </font>
    <font>
      <u/>
      <sz val="11"/>
      <color rgb="FF0000FF"/>
      <name val="Calibri"/>
    </font>
    <font>
      <b/>
      <u/>
      <sz val="11"/>
      <color rgb="FF000000"/>
      <name val="Calibri"/>
    </font>
  </fonts>
  <fills count="19">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F2F2F2"/>
        <bgColor rgb="FFF2F2F2"/>
      </patternFill>
    </fill>
    <fill>
      <patternFill patternType="solid">
        <fgColor rgb="FF0C0C0C"/>
        <bgColor rgb="FF0C0C0C"/>
      </patternFill>
    </fill>
    <fill>
      <patternFill patternType="solid">
        <fgColor rgb="FFE2EFD9"/>
        <bgColor rgb="FFE2EFD9"/>
      </patternFill>
    </fill>
    <fill>
      <patternFill patternType="solid">
        <fgColor rgb="FFFFFF00"/>
        <bgColor rgb="FFFFFF00"/>
      </patternFill>
    </fill>
    <fill>
      <patternFill patternType="solid">
        <fgColor rgb="FFFBE4D5"/>
        <bgColor rgb="FFFBE4D5"/>
      </patternFill>
    </fill>
    <fill>
      <patternFill patternType="solid">
        <fgColor rgb="FFDEEAF6"/>
        <bgColor rgb="FFDEEAF6"/>
      </patternFill>
    </fill>
    <fill>
      <patternFill patternType="solid">
        <fgColor rgb="FFC5E0B3"/>
        <bgColor rgb="FFC5E0B3"/>
      </patternFill>
    </fill>
    <fill>
      <patternFill patternType="solid">
        <fgColor rgb="FFFEF2CB"/>
        <bgColor rgb="FFFEF2CB"/>
      </patternFill>
    </fill>
    <fill>
      <patternFill patternType="solid">
        <fgColor rgb="FFFFE598"/>
        <bgColor rgb="FFFFE598"/>
      </patternFill>
    </fill>
    <fill>
      <patternFill patternType="solid">
        <fgColor rgb="FFBDD6EE"/>
        <bgColor rgb="FFBDD6EE"/>
      </patternFill>
    </fill>
    <fill>
      <patternFill patternType="solid">
        <fgColor rgb="FFFFC000"/>
        <bgColor rgb="FFFFC000"/>
      </patternFill>
    </fill>
    <fill>
      <patternFill patternType="solid">
        <fgColor rgb="FFA8D08D"/>
        <bgColor rgb="FFA8D08D"/>
      </patternFill>
    </fill>
    <fill>
      <patternFill patternType="solid">
        <fgColor rgb="FF00B050"/>
        <bgColor rgb="FF00B050"/>
      </patternFill>
    </fill>
    <fill>
      <patternFill patternType="solid">
        <fgColor rgb="FF1E4E79"/>
        <bgColor rgb="FF1E4E79"/>
      </patternFill>
    </fill>
    <fill>
      <patternFill patternType="solid">
        <fgColor rgb="FF1F3864"/>
        <bgColor rgb="FF1F3864"/>
      </patternFill>
    </fill>
  </fills>
  <borders count="75">
    <border>
      <left/>
      <right/>
      <top/>
      <bottom/>
      <diagonal/>
    </border>
    <border>
      <left/>
      <right/>
      <top/>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0C0C0C"/>
      </bottom>
      <diagonal/>
    </border>
    <border>
      <left/>
      <right/>
      <top/>
      <bottom style="thin">
        <color rgb="FFBFBFBF"/>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bottom style="medium">
        <color rgb="FFD9D9D9"/>
      </bottom>
      <diagonal/>
    </border>
    <border>
      <left/>
      <right/>
      <top style="thin">
        <color rgb="FFBFBFBF"/>
      </top>
      <bottom style="thin">
        <color rgb="FFBFBFBF"/>
      </bottom>
      <diagonal/>
    </border>
    <border>
      <left/>
      <right/>
      <top style="medium">
        <color rgb="FFD9D9D9"/>
      </top>
      <bottom style="medium">
        <color rgb="FFD9D9D9"/>
      </bottom>
      <diagonal/>
    </border>
    <border>
      <left/>
      <right/>
      <top style="medium">
        <color rgb="FFD9D9D9"/>
      </top>
      <bottom style="medium">
        <color rgb="FFD9D9D9"/>
      </bottom>
      <diagonal/>
    </border>
    <border>
      <left/>
      <right/>
      <top style="medium">
        <color rgb="FFD9D9D9"/>
      </top>
      <bottom style="medium">
        <color rgb="FFD9D9D9"/>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s>
  <cellStyleXfs count="1">
    <xf numFmtId="0" fontId="0" fillId="0" borderId="0"/>
  </cellStyleXfs>
  <cellXfs count="539">
    <xf numFmtId="0" fontId="0" fillId="0" borderId="0" xfId="0" applyFont="1" applyAlignment="1"/>
    <xf numFmtId="0" fontId="1" fillId="0" borderId="0" xfId="0" applyFont="1"/>
    <xf numFmtId="0" fontId="2" fillId="0" borderId="0" xfId="0" applyFont="1"/>
    <xf numFmtId="0" fontId="1" fillId="0" borderId="0" xfId="0" applyFont="1" applyAlignment="1">
      <alignment horizontal="left"/>
    </xf>
    <xf numFmtId="164" fontId="1" fillId="0" borderId="0" xfId="0" applyNumberFormat="1" applyFont="1"/>
    <xf numFmtId="164" fontId="3" fillId="0" borderId="0" xfId="0" applyNumberFormat="1" applyFont="1"/>
    <xf numFmtId="164" fontId="1" fillId="2" borderId="1" xfId="0" applyNumberFormat="1" applyFont="1" applyFill="1" applyBorder="1"/>
    <xf numFmtId="0" fontId="4" fillId="0" borderId="0" xfId="0" applyFont="1"/>
    <xf numFmtId="0" fontId="4" fillId="0" borderId="0" xfId="0" applyFont="1" applyAlignment="1">
      <alignment horizontal="left"/>
    </xf>
    <xf numFmtId="0" fontId="4" fillId="0" borderId="0" xfId="0" applyFont="1" applyAlignment="1">
      <alignment horizontal="center"/>
    </xf>
    <xf numFmtId="166" fontId="7" fillId="3" borderId="5" xfId="0" applyNumberFormat="1" applyFont="1" applyFill="1" applyBorder="1" applyAlignment="1">
      <alignment vertical="center" wrapText="1"/>
    </xf>
    <xf numFmtId="165" fontId="8" fillId="3" borderId="5" xfId="0" applyNumberFormat="1" applyFont="1" applyFill="1" applyBorder="1" applyAlignment="1">
      <alignment vertical="center" wrapText="1"/>
    </xf>
    <xf numFmtId="0" fontId="8" fillId="3" borderId="5"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0" fontId="10" fillId="0" borderId="6" xfId="0" applyFont="1" applyBorder="1" applyAlignment="1">
      <alignment vertical="center" wrapText="1"/>
    </xf>
    <xf numFmtId="0" fontId="11" fillId="3" borderId="9" xfId="0" applyFont="1" applyFill="1" applyBorder="1" applyAlignment="1">
      <alignment horizontal="left" vertical="center" wrapText="1"/>
    </xf>
    <xf numFmtId="0" fontId="10" fillId="0" borderId="10" xfId="0" applyFont="1" applyBorder="1" applyAlignment="1">
      <alignment horizontal="right" vertical="center" wrapText="1"/>
    </xf>
    <xf numFmtId="164" fontId="11" fillId="3" borderId="9" xfId="0" applyNumberFormat="1" applyFont="1" applyFill="1" applyBorder="1" applyAlignment="1">
      <alignment vertical="center" wrapText="1"/>
    </xf>
    <xf numFmtId="166" fontId="4" fillId="0" borderId="0" xfId="0" applyNumberFormat="1" applyFont="1"/>
    <xf numFmtId="0" fontId="4" fillId="4" borderId="1" xfId="0" applyFont="1" applyFill="1" applyBorder="1" applyAlignment="1">
      <alignment horizontal="center" vertical="center" wrapText="1"/>
    </xf>
    <xf numFmtId="0" fontId="10" fillId="0" borderId="11" xfId="0" applyFont="1" applyBorder="1" applyAlignment="1">
      <alignment vertical="center" wrapText="1"/>
    </xf>
    <xf numFmtId="0" fontId="11" fillId="3" borderId="14" xfId="0" applyFont="1" applyFill="1" applyBorder="1" applyAlignment="1">
      <alignment horizontal="left" vertical="center" wrapText="1"/>
    </xf>
    <xf numFmtId="166" fontId="12" fillId="3" borderId="9" xfId="0" applyNumberFormat="1" applyFont="1" applyFill="1" applyBorder="1" applyAlignment="1">
      <alignment horizontal="center" vertical="center" wrapText="1"/>
    </xf>
    <xf numFmtId="164" fontId="11" fillId="4" borderId="9" xfId="0" applyNumberFormat="1" applyFont="1" applyFill="1" applyBorder="1" applyAlignment="1">
      <alignment vertical="center" wrapText="1"/>
    </xf>
    <xf numFmtId="165" fontId="4" fillId="0" borderId="0" xfId="0" applyNumberFormat="1" applyFont="1"/>
    <xf numFmtId="0" fontId="13" fillId="5" borderId="15" xfId="0" applyFont="1" applyFill="1" applyBorder="1" applyAlignment="1">
      <alignment horizontal="center" vertical="center" wrapText="1"/>
    </xf>
    <xf numFmtId="0" fontId="13" fillId="5" borderId="15" xfId="0" applyFont="1" applyFill="1" applyBorder="1" applyAlignment="1">
      <alignment horizontal="left" vertical="center"/>
    </xf>
    <xf numFmtId="0" fontId="13" fillId="5" borderId="15" xfId="0" applyFont="1" applyFill="1" applyBorder="1" applyAlignment="1">
      <alignment horizontal="center" vertical="center"/>
    </xf>
    <xf numFmtId="0" fontId="14" fillId="6" borderId="15" xfId="0" applyFont="1" applyFill="1" applyBorder="1" applyAlignment="1">
      <alignment vertical="center" wrapText="1"/>
    </xf>
    <xf numFmtId="0" fontId="4" fillId="6" borderId="15" xfId="0" applyFont="1" applyFill="1" applyBorder="1" applyAlignment="1">
      <alignment vertical="center" wrapText="1"/>
    </xf>
    <xf numFmtId="1" fontId="4" fillId="6" borderId="15" xfId="0" applyNumberFormat="1" applyFont="1" applyFill="1" applyBorder="1" applyAlignment="1">
      <alignment horizontal="center" vertical="center"/>
    </xf>
    <xf numFmtId="164" fontId="4" fillId="6" borderId="15" xfId="0" applyNumberFormat="1" applyFont="1" applyFill="1" applyBorder="1" applyAlignment="1">
      <alignment horizontal="center" vertical="center"/>
    </xf>
    <xf numFmtId="10" fontId="4" fillId="6" borderId="15" xfId="0" applyNumberFormat="1" applyFont="1" applyFill="1" applyBorder="1" applyAlignment="1">
      <alignment horizontal="center" vertical="center"/>
    </xf>
    <xf numFmtId="165" fontId="4" fillId="6" borderId="15" xfId="0" applyNumberFormat="1" applyFont="1" applyFill="1" applyBorder="1" applyAlignment="1">
      <alignment vertical="center"/>
    </xf>
    <xf numFmtId="165" fontId="4" fillId="6" borderId="15" xfId="0" applyNumberFormat="1" applyFont="1" applyFill="1" applyBorder="1" applyAlignment="1">
      <alignment horizontal="center" vertical="center" wrapText="1"/>
    </xf>
    <xf numFmtId="164" fontId="4" fillId="6" borderId="15" xfId="0" applyNumberFormat="1" applyFont="1" applyFill="1" applyBorder="1" applyAlignment="1">
      <alignment vertical="center"/>
    </xf>
    <xf numFmtId="0" fontId="14" fillId="7" borderId="15" xfId="0" applyFont="1" applyFill="1" applyBorder="1" applyAlignment="1">
      <alignment vertical="center" wrapText="1"/>
    </xf>
    <xf numFmtId="0" fontId="4" fillId="7" borderId="15" xfId="0" applyFont="1" applyFill="1" applyBorder="1" applyAlignment="1">
      <alignment vertical="center" wrapText="1"/>
    </xf>
    <xf numFmtId="1" fontId="4" fillId="7" borderId="15" xfId="0" applyNumberFormat="1" applyFont="1" applyFill="1" applyBorder="1" applyAlignment="1">
      <alignment horizontal="center" vertical="center"/>
    </xf>
    <xf numFmtId="164" fontId="4" fillId="7" borderId="15" xfId="0" applyNumberFormat="1" applyFont="1" applyFill="1" applyBorder="1" applyAlignment="1">
      <alignment horizontal="center" vertical="center"/>
    </xf>
    <xf numFmtId="10" fontId="4" fillId="7" borderId="15" xfId="0" applyNumberFormat="1" applyFont="1" applyFill="1" applyBorder="1" applyAlignment="1">
      <alignment horizontal="center" vertical="center"/>
    </xf>
    <xf numFmtId="165" fontId="4" fillId="7" borderId="15" xfId="0" applyNumberFormat="1" applyFont="1" applyFill="1" applyBorder="1" applyAlignment="1">
      <alignment vertical="center"/>
    </xf>
    <xf numFmtId="165" fontId="4" fillId="7" borderId="15" xfId="0" applyNumberFormat="1" applyFont="1" applyFill="1" applyBorder="1" applyAlignment="1">
      <alignment horizontal="center" vertical="center" wrapText="1"/>
    </xf>
    <xf numFmtId="164" fontId="4" fillId="7" borderId="15" xfId="0" applyNumberFormat="1" applyFont="1" applyFill="1" applyBorder="1" applyAlignment="1">
      <alignment vertical="center"/>
    </xf>
    <xf numFmtId="0" fontId="4" fillId="6" borderId="15" xfId="0" applyFont="1" applyFill="1" applyBorder="1" applyAlignment="1">
      <alignment horizontal="center" vertical="center" wrapText="1"/>
    </xf>
    <xf numFmtId="165" fontId="4" fillId="8" borderId="15" xfId="0" applyNumberFormat="1" applyFont="1" applyFill="1" applyBorder="1" applyAlignment="1">
      <alignment horizontal="center" vertical="center" wrapText="1"/>
    </xf>
    <xf numFmtId="0" fontId="14" fillId="8" borderId="15" xfId="0" applyFont="1" applyFill="1" applyBorder="1" applyAlignment="1">
      <alignment vertical="center" wrapText="1"/>
    </xf>
    <xf numFmtId="0" fontId="4" fillId="8" borderId="15" xfId="0" applyFont="1" applyFill="1" applyBorder="1" applyAlignment="1">
      <alignment vertical="center" wrapText="1"/>
    </xf>
    <xf numFmtId="1" fontId="4" fillId="8" borderId="15" xfId="0" applyNumberFormat="1" applyFont="1" applyFill="1" applyBorder="1" applyAlignment="1">
      <alignment horizontal="center" vertical="center"/>
    </xf>
    <xf numFmtId="164" fontId="4" fillId="8" borderId="15" xfId="0" applyNumberFormat="1" applyFont="1" applyFill="1" applyBorder="1" applyAlignment="1">
      <alignment horizontal="center" vertical="center"/>
    </xf>
    <xf numFmtId="10" fontId="4" fillId="8" borderId="15" xfId="0" applyNumberFormat="1" applyFont="1" applyFill="1" applyBorder="1" applyAlignment="1">
      <alignment horizontal="center" vertical="center"/>
    </xf>
    <xf numFmtId="165" fontId="4" fillId="8" borderId="15" xfId="0" applyNumberFormat="1" applyFont="1" applyFill="1" applyBorder="1" applyAlignment="1">
      <alignment vertical="center"/>
    </xf>
    <xf numFmtId="164" fontId="4" fillId="8" borderId="15" xfId="0" applyNumberFormat="1" applyFont="1" applyFill="1" applyBorder="1" applyAlignment="1">
      <alignment vertical="center"/>
    </xf>
    <xf numFmtId="0" fontId="14" fillId="9" borderId="15" xfId="0" applyFont="1" applyFill="1" applyBorder="1" applyAlignment="1">
      <alignment vertical="center" wrapText="1"/>
    </xf>
    <xf numFmtId="0" fontId="4" fillId="9" borderId="15" xfId="0" applyFont="1" applyFill="1" applyBorder="1" applyAlignment="1">
      <alignment vertical="center" wrapText="1"/>
    </xf>
    <xf numFmtId="1" fontId="4" fillId="9" borderId="15" xfId="0" applyNumberFormat="1" applyFont="1" applyFill="1" applyBorder="1" applyAlignment="1">
      <alignment horizontal="center" vertical="center"/>
    </xf>
    <xf numFmtId="164" fontId="4" fillId="9" borderId="15" xfId="0" applyNumberFormat="1" applyFont="1" applyFill="1" applyBorder="1" applyAlignment="1">
      <alignment horizontal="center" vertical="center"/>
    </xf>
    <xf numFmtId="10" fontId="4" fillId="9" borderId="15" xfId="0" applyNumberFormat="1" applyFont="1" applyFill="1" applyBorder="1" applyAlignment="1">
      <alignment horizontal="center" vertical="center"/>
    </xf>
    <xf numFmtId="165" fontId="4" fillId="9" borderId="15" xfId="0" applyNumberFormat="1" applyFont="1" applyFill="1" applyBorder="1" applyAlignment="1">
      <alignment vertical="center"/>
    </xf>
    <xf numFmtId="164" fontId="4" fillId="9" borderId="15" xfId="0" applyNumberFormat="1" applyFont="1" applyFill="1" applyBorder="1" applyAlignment="1">
      <alignment vertical="center"/>
    </xf>
    <xf numFmtId="0" fontId="14" fillId="10" borderId="15" xfId="0" applyFont="1" applyFill="1" applyBorder="1" applyAlignment="1">
      <alignment vertical="center" wrapText="1"/>
    </xf>
    <xf numFmtId="0" fontId="4" fillId="10" borderId="15" xfId="0" applyFont="1" applyFill="1" applyBorder="1" applyAlignment="1">
      <alignment vertical="center" wrapText="1"/>
    </xf>
    <xf numFmtId="1" fontId="4" fillId="10" borderId="15"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10" fontId="4" fillId="10" borderId="15" xfId="0" applyNumberFormat="1" applyFont="1" applyFill="1" applyBorder="1" applyAlignment="1">
      <alignment horizontal="center" vertical="center"/>
    </xf>
    <xf numFmtId="165" fontId="4" fillId="10" borderId="15" xfId="0" applyNumberFormat="1" applyFont="1" applyFill="1" applyBorder="1" applyAlignment="1">
      <alignment vertical="center"/>
    </xf>
    <xf numFmtId="164" fontId="4" fillId="10" borderId="15" xfId="0" applyNumberFormat="1" applyFont="1" applyFill="1" applyBorder="1" applyAlignment="1">
      <alignment vertical="center"/>
    </xf>
    <xf numFmtId="0" fontId="14" fillId="11" borderId="15" xfId="0" applyFont="1" applyFill="1" applyBorder="1" applyAlignment="1">
      <alignment vertical="center" wrapText="1"/>
    </xf>
    <xf numFmtId="0" fontId="4" fillId="11" borderId="15" xfId="0" applyFont="1" applyFill="1" applyBorder="1" applyAlignment="1">
      <alignment vertical="center" wrapText="1"/>
    </xf>
    <xf numFmtId="1" fontId="4" fillId="11" borderId="15" xfId="0" applyNumberFormat="1" applyFont="1" applyFill="1" applyBorder="1" applyAlignment="1">
      <alignment horizontal="center" vertical="center"/>
    </xf>
    <xf numFmtId="164" fontId="4" fillId="11" borderId="15" xfId="0" applyNumberFormat="1" applyFont="1" applyFill="1" applyBorder="1" applyAlignment="1">
      <alignment horizontal="center" vertical="center"/>
    </xf>
    <xf numFmtId="10" fontId="4" fillId="11" borderId="15" xfId="0" applyNumberFormat="1" applyFont="1" applyFill="1" applyBorder="1" applyAlignment="1">
      <alignment horizontal="center" vertical="center"/>
    </xf>
    <xf numFmtId="165" fontId="4" fillId="11" borderId="15" xfId="0" applyNumberFormat="1" applyFont="1" applyFill="1" applyBorder="1" applyAlignment="1">
      <alignment vertical="center"/>
    </xf>
    <xf numFmtId="165" fontId="4" fillId="11" borderId="15" xfId="0" applyNumberFormat="1" applyFont="1" applyFill="1" applyBorder="1" applyAlignment="1">
      <alignment horizontal="center" vertical="center" wrapText="1"/>
    </xf>
    <xf numFmtId="164" fontId="4" fillId="11" borderId="15" xfId="0" applyNumberFormat="1" applyFont="1" applyFill="1" applyBorder="1" applyAlignment="1">
      <alignment vertical="center"/>
    </xf>
    <xf numFmtId="164" fontId="4" fillId="6" borderId="15" xfId="0" applyNumberFormat="1" applyFont="1" applyFill="1" applyBorder="1" applyAlignment="1">
      <alignment horizontal="center" vertical="center"/>
    </xf>
    <xf numFmtId="0" fontId="4" fillId="12" borderId="15" xfId="0" applyFont="1" applyFill="1" applyBorder="1" applyAlignment="1">
      <alignment horizontal="center" vertical="center"/>
    </xf>
    <xf numFmtId="0" fontId="4" fillId="12" borderId="15" xfId="0" applyFont="1" applyFill="1" applyBorder="1" applyAlignment="1">
      <alignment horizontal="left" vertical="center"/>
    </xf>
    <xf numFmtId="0" fontId="4" fillId="12" borderId="15" xfId="0" applyFont="1" applyFill="1" applyBorder="1" applyAlignment="1">
      <alignment vertical="center" wrapText="1"/>
    </xf>
    <xf numFmtId="1" fontId="4" fillId="12" borderId="15" xfId="0" applyNumberFormat="1" applyFont="1" applyFill="1" applyBorder="1" applyAlignment="1">
      <alignment horizontal="center" vertical="center"/>
    </xf>
    <xf numFmtId="164" fontId="4" fillId="12" borderId="15" xfId="0" applyNumberFormat="1" applyFont="1" applyFill="1" applyBorder="1" applyAlignment="1">
      <alignment horizontal="center" vertical="center"/>
    </xf>
    <xf numFmtId="9" fontId="4" fillId="12" borderId="15" xfId="0" applyNumberFormat="1" applyFont="1" applyFill="1" applyBorder="1" applyAlignment="1">
      <alignment horizontal="center" vertical="center"/>
    </xf>
    <xf numFmtId="165" fontId="4" fillId="12" borderId="15" xfId="0" applyNumberFormat="1" applyFont="1" applyFill="1" applyBorder="1" applyAlignment="1">
      <alignment vertical="center"/>
    </xf>
    <xf numFmtId="0" fontId="4" fillId="12" borderId="15" xfId="0" applyFont="1" applyFill="1" applyBorder="1" applyAlignment="1">
      <alignment horizontal="center" vertical="center" wrapText="1"/>
    </xf>
    <xf numFmtId="164" fontId="4" fillId="12" borderId="15" xfId="0" applyNumberFormat="1" applyFont="1" applyFill="1" applyBorder="1" applyAlignment="1">
      <alignment vertical="center"/>
    </xf>
    <xf numFmtId="0" fontId="4" fillId="13" borderId="15" xfId="0" applyFont="1" applyFill="1" applyBorder="1" applyAlignment="1">
      <alignment horizontal="center" vertical="center"/>
    </xf>
    <xf numFmtId="0" fontId="4" fillId="13" borderId="15" xfId="0" applyFont="1" applyFill="1" applyBorder="1" applyAlignment="1">
      <alignment horizontal="left" vertical="center"/>
    </xf>
    <xf numFmtId="1" fontId="4" fillId="13" borderId="15" xfId="0" applyNumberFormat="1" applyFont="1" applyFill="1" applyBorder="1" applyAlignment="1">
      <alignment horizontal="center" vertical="center"/>
    </xf>
    <xf numFmtId="0" fontId="4" fillId="13" borderId="15" xfId="0" applyFont="1" applyFill="1" applyBorder="1" applyAlignment="1">
      <alignment vertical="center" wrapText="1"/>
    </xf>
    <xf numFmtId="164" fontId="4" fillId="13" borderId="15" xfId="0" applyNumberFormat="1" applyFont="1" applyFill="1" applyBorder="1" applyAlignment="1">
      <alignment horizontal="center" vertical="center"/>
    </xf>
    <xf numFmtId="9" fontId="4" fillId="13" borderId="15" xfId="0" applyNumberFormat="1" applyFont="1" applyFill="1" applyBorder="1" applyAlignment="1">
      <alignment horizontal="center" vertical="center"/>
    </xf>
    <xf numFmtId="165" fontId="4" fillId="13" borderId="15" xfId="0" applyNumberFormat="1" applyFont="1" applyFill="1" applyBorder="1" applyAlignment="1">
      <alignment vertical="center"/>
    </xf>
    <xf numFmtId="0" fontId="4" fillId="13" borderId="15" xfId="0" applyFont="1" applyFill="1" applyBorder="1" applyAlignment="1">
      <alignment horizontal="center" vertical="center" wrapText="1"/>
    </xf>
    <xf numFmtId="164" fontId="4" fillId="13" borderId="15" xfId="0" applyNumberFormat="1" applyFont="1" applyFill="1" applyBorder="1" applyAlignment="1">
      <alignment vertical="center"/>
    </xf>
    <xf numFmtId="0" fontId="4" fillId="6" borderId="15" xfId="0" applyFont="1" applyFill="1" applyBorder="1" applyAlignment="1">
      <alignment horizontal="center" vertical="center"/>
    </xf>
    <xf numFmtId="0" fontId="4" fillId="6" borderId="15" xfId="0" applyFont="1" applyFill="1" applyBorder="1" applyAlignment="1">
      <alignment horizontal="left" vertical="center"/>
    </xf>
    <xf numFmtId="9" fontId="4" fillId="6" borderId="15" xfId="0" applyNumberFormat="1" applyFont="1" applyFill="1" applyBorder="1" applyAlignment="1">
      <alignment horizontal="center" vertical="center"/>
    </xf>
    <xf numFmtId="164" fontId="4" fillId="7" borderId="1" xfId="0" applyNumberFormat="1" applyFont="1" applyFill="1" applyBorder="1" applyAlignment="1">
      <alignment vertical="center"/>
    </xf>
    <xf numFmtId="165" fontId="4" fillId="0" borderId="0" xfId="0" applyNumberFormat="1" applyFont="1" applyAlignment="1">
      <alignment vertical="center"/>
    </xf>
    <xf numFmtId="167" fontId="4" fillId="0" borderId="0" xfId="0" applyNumberFormat="1" applyFont="1" applyAlignment="1">
      <alignment vertical="center"/>
    </xf>
    <xf numFmtId="166" fontId="4" fillId="0" borderId="0" xfId="0" applyNumberFormat="1" applyFont="1" applyAlignment="1">
      <alignment horizontal="center"/>
    </xf>
    <xf numFmtId="164" fontId="4" fillId="0" borderId="0" xfId="0" applyNumberFormat="1" applyFont="1"/>
    <xf numFmtId="0" fontId="16" fillId="0" borderId="0" xfId="0" applyFont="1"/>
    <xf numFmtId="0" fontId="17" fillId="0" borderId="0" xfId="0" applyFont="1" applyAlignment="1">
      <alignment horizontal="center"/>
    </xf>
    <xf numFmtId="164" fontId="16" fillId="0" borderId="0" xfId="0" applyNumberFormat="1" applyFont="1"/>
    <xf numFmtId="0" fontId="18" fillId="0" borderId="0" xfId="0" applyFont="1" applyAlignment="1">
      <alignment horizontal="center" vertical="center" wrapText="1"/>
    </xf>
    <xf numFmtId="0" fontId="17" fillId="0" borderId="19" xfId="0" applyFont="1" applyBorder="1" applyAlignment="1">
      <alignment horizontal="center" vertical="center"/>
    </xf>
    <xf numFmtId="0" fontId="17" fillId="0" borderId="15" xfId="0" applyFont="1" applyBorder="1" applyAlignment="1">
      <alignment horizontal="center" vertical="center" wrapText="1"/>
    </xf>
    <xf numFmtId="0" fontId="17" fillId="0" borderId="20" xfId="0" applyFont="1" applyBorder="1" applyAlignment="1">
      <alignment horizontal="center" vertical="center"/>
    </xf>
    <xf numFmtId="0" fontId="17" fillId="0" borderId="15" xfId="0" applyFont="1" applyBorder="1" applyAlignment="1">
      <alignment horizontal="center" vertical="center"/>
    </xf>
    <xf numFmtId="0" fontId="16" fillId="0" borderId="15" xfId="0" applyFont="1" applyBorder="1"/>
    <xf numFmtId="164" fontId="16" fillId="0" borderId="15" xfId="0" applyNumberFormat="1" applyFont="1" applyBorder="1"/>
    <xf numFmtId="168" fontId="16" fillId="0" borderId="15" xfId="0" applyNumberFormat="1" applyFont="1" applyBorder="1"/>
    <xf numFmtId="169" fontId="16" fillId="0" borderId="15" xfId="0" applyNumberFormat="1" applyFont="1" applyBorder="1"/>
    <xf numFmtId="170" fontId="16" fillId="0" borderId="0" xfId="0" applyNumberFormat="1" applyFont="1"/>
    <xf numFmtId="171" fontId="16" fillId="0" borderId="0" xfId="0" applyNumberFormat="1" applyFont="1"/>
    <xf numFmtId="9" fontId="16" fillId="0" borderId="0" xfId="0" applyNumberFormat="1" applyFont="1"/>
    <xf numFmtId="0" fontId="16" fillId="0" borderId="15" xfId="0" applyFont="1" applyBorder="1" applyAlignment="1">
      <alignment vertical="center"/>
    </xf>
    <xf numFmtId="169" fontId="16" fillId="0" borderId="20" xfId="0" applyNumberFormat="1" applyFont="1" applyBorder="1"/>
    <xf numFmtId="0" fontId="17" fillId="0" borderId="15" xfId="0" applyFont="1" applyBorder="1"/>
    <xf numFmtId="168" fontId="16" fillId="0" borderId="19" xfId="0" applyNumberFormat="1" applyFont="1" applyBorder="1"/>
    <xf numFmtId="169" fontId="16" fillId="12" borderId="15" xfId="0" applyNumberFormat="1" applyFont="1" applyFill="1" applyBorder="1"/>
    <xf numFmtId="172" fontId="16" fillId="0" borderId="0" xfId="0" applyNumberFormat="1" applyFont="1"/>
    <xf numFmtId="173" fontId="16" fillId="0" borderId="0" xfId="0" applyNumberFormat="1" applyFont="1"/>
    <xf numFmtId="174" fontId="16" fillId="0" borderId="0" xfId="0" applyNumberFormat="1" applyFont="1"/>
    <xf numFmtId="168" fontId="16" fillId="0" borderId="0" xfId="0" applyNumberFormat="1" applyFont="1"/>
    <xf numFmtId="175" fontId="16" fillId="0" borderId="0" xfId="0" applyNumberFormat="1" applyFont="1"/>
    <xf numFmtId="4" fontId="19" fillId="0" borderId="0" xfId="0" applyNumberFormat="1" applyFont="1"/>
    <xf numFmtId="4" fontId="16" fillId="0" borderId="0" xfId="0" applyNumberFormat="1" applyFont="1"/>
    <xf numFmtId="0" fontId="17" fillId="0" borderId="0" xfId="0" applyFont="1"/>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xf numFmtId="172" fontId="20" fillId="0" borderId="0" xfId="0" applyNumberFormat="1" applyFont="1" applyAlignment="1">
      <alignment horizontal="center" vertical="center" wrapText="1"/>
    </xf>
    <xf numFmtId="172" fontId="21" fillId="0" borderId="0" xfId="0" applyNumberFormat="1" applyFont="1" applyAlignment="1">
      <alignment horizontal="center" vertical="center" wrapText="1"/>
    </xf>
    <xf numFmtId="0" fontId="20" fillId="0" borderId="20" xfId="0" applyFont="1" applyBorder="1" applyAlignment="1">
      <alignment horizontal="center" vertical="center" wrapText="1"/>
    </xf>
    <xf numFmtId="49" fontId="20" fillId="0" borderId="20" xfId="0" applyNumberFormat="1" applyFont="1" applyBorder="1" applyAlignment="1">
      <alignment horizontal="center" vertical="center" wrapText="1"/>
    </xf>
    <xf numFmtId="0" fontId="20" fillId="0" borderId="23" xfId="0" applyFont="1" applyBorder="1" applyAlignment="1">
      <alignment horizontal="center" vertical="center" wrapText="1"/>
    </xf>
    <xf numFmtId="0" fontId="20" fillId="11" borderId="25" xfId="0" applyFont="1" applyFill="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vertical="center" wrapText="1"/>
    </xf>
    <xf numFmtId="0" fontId="21" fillId="0" borderId="15" xfId="0" applyFont="1" applyBorder="1" applyAlignment="1">
      <alignment horizontal="center" vertical="center" wrapText="1"/>
    </xf>
    <xf numFmtId="49" fontId="23" fillId="0" borderId="15" xfId="0" applyNumberFormat="1" applyFont="1" applyBorder="1" applyAlignment="1">
      <alignment horizontal="center" vertical="center" wrapText="1"/>
    </xf>
    <xf numFmtId="2" fontId="23" fillId="0" borderId="15" xfId="0" applyNumberFormat="1" applyFont="1" applyBorder="1" applyAlignment="1">
      <alignment horizontal="center" vertical="center"/>
    </xf>
    <xf numFmtId="2" fontId="21" fillId="0" borderId="15" xfId="0" applyNumberFormat="1" applyFont="1" applyBorder="1" applyAlignment="1">
      <alignment horizontal="center" vertical="center"/>
    </xf>
    <xf numFmtId="168" fontId="21" fillId="0" borderId="15" xfId="0" applyNumberFormat="1" applyFont="1" applyBorder="1" applyAlignment="1">
      <alignment horizontal="center" vertical="center"/>
    </xf>
    <xf numFmtId="176" fontId="21" fillId="0" borderId="15" xfId="0" applyNumberFormat="1" applyFont="1" applyBorder="1" applyAlignment="1">
      <alignment horizontal="center" vertical="center" wrapText="1"/>
    </xf>
    <xf numFmtId="176" fontId="21" fillId="0" borderId="15" xfId="0" applyNumberFormat="1" applyFont="1" applyBorder="1" applyAlignment="1">
      <alignment horizontal="center" vertical="center"/>
    </xf>
    <xf numFmtId="0" fontId="21" fillId="0" borderId="15" xfId="0" applyFont="1" applyBorder="1" applyAlignment="1">
      <alignment horizontal="center" vertical="center"/>
    </xf>
    <xf numFmtId="168" fontId="21" fillId="0" borderId="15" xfId="0" applyNumberFormat="1" applyFont="1" applyBorder="1" applyAlignment="1">
      <alignment horizontal="center" vertical="center" wrapText="1"/>
    </xf>
    <xf numFmtId="0" fontId="23" fillId="0" borderId="15" xfId="0" applyFont="1" applyBorder="1" applyAlignment="1">
      <alignment vertical="center" wrapText="1"/>
    </xf>
    <xf numFmtId="0" fontId="16" fillId="0" borderId="0" xfId="0" applyFont="1" applyAlignment="1">
      <alignment horizontal="center" vertical="center" wrapText="1"/>
    </xf>
    <xf numFmtId="2" fontId="16" fillId="0" borderId="0" xfId="0" applyNumberFormat="1" applyFont="1" applyAlignment="1">
      <alignment horizontal="center" vertical="center" wrapText="1"/>
    </xf>
    <xf numFmtId="0" fontId="18" fillId="0" borderId="22" xfId="0" applyFont="1" applyBorder="1" applyAlignment="1">
      <alignment horizontal="center" vertical="center" wrapText="1"/>
    </xf>
    <xf numFmtId="168" fontId="18" fillId="0" borderId="22" xfId="0" applyNumberFormat="1" applyFont="1" applyBorder="1" applyAlignment="1">
      <alignment horizontal="center" vertical="center" wrapText="1"/>
    </xf>
    <xf numFmtId="0" fontId="24" fillId="0" borderId="0" xfId="0" applyFont="1" applyAlignment="1">
      <alignment horizontal="center" vertical="center" wrapText="1"/>
    </xf>
    <xf numFmtId="171" fontId="16" fillId="0" borderId="0" xfId="0" applyNumberFormat="1" applyFont="1" applyAlignment="1">
      <alignment horizontal="center" vertical="center" wrapText="1"/>
    </xf>
    <xf numFmtId="0" fontId="16" fillId="0" borderId="0" xfId="0" applyFont="1" applyAlignment="1">
      <alignment horizontal="center" vertical="center"/>
    </xf>
    <xf numFmtId="0" fontId="1"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xf numFmtId="177" fontId="25" fillId="0" borderId="0" xfId="0" applyNumberFormat="1" applyFont="1" applyAlignment="1">
      <alignment horizontal="center" vertical="center" wrapText="1"/>
    </xf>
    <xf numFmtId="177" fontId="25" fillId="0" borderId="0" xfId="0" applyNumberFormat="1" applyFont="1" applyAlignment="1">
      <alignment vertical="center" wrapText="1"/>
    </xf>
    <xf numFmtId="178" fontId="25" fillId="0" borderId="0" xfId="0" applyNumberFormat="1" applyFont="1" applyAlignment="1">
      <alignment horizontal="center" vertical="center" wrapText="1"/>
    </xf>
    <xf numFmtId="164" fontId="25" fillId="0" borderId="0" xfId="0" applyNumberFormat="1" applyFont="1" applyAlignment="1">
      <alignment horizontal="center" vertical="center" wrapText="1"/>
    </xf>
    <xf numFmtId="179" fontId="25" fillId="0" borderId="0" xfId="0" applyNumberFormat="1" applyFont="1" applyAlignment="1">
      <alignment horizontal="center" vertical="center" wrapText="1"/>
    </xf>
    <xf numFmtId="171" fontId="25" fillId="0" borderId="0" xfId="0" applyNumberFormat="1" applyFont="1" applyAlignment="1">
      <alignment horizontal="center" vertical="center" wrapText="1"/>
    </xf>
    <xf numFmtId="180" fontId="25" fillId="0" borderId="0" xfId="0" applyNumberFormat="1" applyFont="1" applyAlignment="1">
      <alignment horizontal="center" vertical="center" wrapText="1"/>
    </xf>
    <xf numFmtId="165"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0" fontId="26" fillId="0" borderId="0" xfId="0" applyFont="1" applyAlignment="1">
      <alignment horizontal="center" vertical="center" wrapText="1"/>
    </xf>
    <xf numFmtId="0" fontId="26" fillId="0" borderId="15" xfId="0" applyFont="1" applyBorder="1" applyAlignment="1">
      <alignment horizontal="center" vertical="center" wrapText="1"/>
    </xf>
    <xf numFmtId="0" fontId="9" fillId="0" borderId="22" xfId="0" applyFont="1" applyBorder="1"/>
    <xf numFmtId="0" fontId="25" fillId="0" borderId="15" xfId="0" applyFont="1" applyBorder="1" applyAlignment="1">
      <alignment horizontal="left" vertical="center" wrapText="1"/>
    </xf>
    <xf numFmtId="0" fontId="9" fillId="0" borderId="15" xfId="0" applyFont="1" applyBorder="1" applyAlignment="1">
      <alignment horizontal="left" vertical="center" wrapText="1"/>
    </xf>
    <xf numFmtId="0" fontId="25" fillId="0" borderId="15" xfId="0" applyFont="1" applyBorder="1" applyAlignment="1">
      <alignment horizontal="center" vertical="center" wrapText="1"/>
    </xf>
    <xf numFmtId="177" fontId="25" fillId="0" borderId="15" xfId="0" applyNumberFormat="1" applyFont="1" applyBorder="1" applyAlignment="1">
      <alignment horizontal="center" vertical="center" wrapText="1"/>
    </xf>
    <xf numFmtId="176" fontId="25" fillId="0" borderId="15" xfId="0" applyNumberFormat="1" applyFont="1" applyBorder="1" applyAlignment="1">
      <alignment horizontal="center" vertical="center" wrapText="1"/>
    </xf>
    <xf numFmtId="176" fontId="26" fillId="0" borderId="15" xfId="0" applyNumberFormat="1" applyFont="1" applyBorder="1" applyAlignment="1">
      <alignment horizontal="center" vertical="center" wrapText="1"/>
    </xf>
    <xf numFmtId="0" fontId="27" fillId="10" borderId="28" xfId="0" applyFont="1" applyFill="1" applyBorder="1" applyAlignment="1">
      <alignment horizontal="left" vertical="center"/>
    </xf>
    <xf numFmtId="181" fontId="28" fillId="0" borderId="0" xfId="0" applyNumberFormat="1" applyFont="1"/>
    <xf numFmtId="3" fontId="29" fillId="0" borderId="0" xfId="0" applyNumberFormat="1" applyFont="1"/>
    <xf numFmtId="164" fontId="28" fillId="0" borderId="0" xfId="0" applyNumberFormat="1" applyFont="1"/>
    <xf numFmtId="0" fontId="28" fillId="0" borderId="0" xfId="0" applyFont="1"/>
    <xf numFmtId="3" fontId="28" fillId="0" borderId="0" xfId="0" applyNumberFormat="1" applyFont="1"/>
    <xf numFmtId="0" fontId="27" fillId="10" borderId="28" xfId="0" applyFont="1" applyFill="1" applyBorder="1" applyAlignment="1">
      <alignment vertical="center"/>
    </xf>
    <xf numFmtId="0" fontId="30" fillId="0" borderId="0" xfId="0" applyFont="1"/>
    <xf numFmtId="0" fontId="27" fillId="0" borderId="21" xfId="0" applyFont="1" applyBorder="1" applyAlignment="1">
      <alignment vertical="center"/>
    </xf>
    <xf numFmtId="0" fontId="31" fillId="10" borderId="40" xfId="0" applyFont="1" applyFill="1" applyBorder="1" applyAlignment="1">
      <alignment vertical="center"/>
    </xf>
    <xf numFmtId="0" fontId="32" fillId="10" borderId="41" xfId="0" applyFont="1" applyFill="1" applyBorder="1" applyAlignment="1">
      <alignment vertical="center"/>
    </xf>
    <xf numFmtId="181" fontId="32" fillId="10" borderId="41" xfId="0" applyNumberFormat="1" applyFont="1" applyFill="1" applyBorder="1" applyAlignment="1">
      <alignment vertical="center"/>
    </xf>
    <xf numFmtId="0" fontId="27" fillId="0" borderId="0" xfId="0" applyFont="1" applyAlignment="1">
      <alignment horizontal="center"/>
    </xf>
    <xf numFmtId="0" fontId="27" fillId="0" borderId="15" xfId="0" applyFont="1" applyBorder="1" applyAlignment="1">
      <alignment horizontal="center" vertical="center"/>
    </xf>
    <xf numFmtId="0" fontId="27" fillId="0" borderId="15" xfId="0" applyFont="1" applyBorder="1" applyAlignment="1">
      <alignment horizontal="center" vertical="center" wrapText="1"/>
    </xf>
    <xf numFmtId="0" fontId="27" fillId="0" borderId="26" xfId="0" applyFont="1" applyBorder="1" applyAlignment="1">
      <alignment horizontal="center" vertical="center"/>
    </xf>
    <xf numFmtId="0" fontId="27" fillId="3" borderId="47"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5" borderId="48" xfId="0" applyFont="1" applyFill="1" applyBorder="1" applyAlignment="1">
      <alignment horizontal="center" vertical="center" wrapText="1"/>
    </xf>
    <xf numFmtId="0" fontId="31" fillId="15" borderId="15" xfId="0" applyFont="1" applyFill="1" applyBorder="1" applyAlignment="1">
      <alignment horizontal="center" vertical="center" wrapText="1"/>
    </xf>
    <xf numFmtId="0" fontId="28" fillId="0" borderId="21" xfId="0" applyFont="1" applyBorder="1" applyAlignment="1">
      <alignment horizontal="center" vertical="center" wrapText="1"/>
    </xf>
    <xf numFmtId="0" fontId="28" fillId="0" borderId="27" xfId="0" applyFont="1" applyBorder="1" applyAlignment="1">
      <alignment horizontal="left" vertical="center" wrapText="1"/>
    </xf>
    <xf numFmtId="0" fontId="28" fillId="0" borderId="27" xfId="0" applyFont="1" applyBorder="1" applyAlignment="1">
      <alignment horizontal="center" vertical="center"/>
    </xf>
    <xf numFmtId="0" fontId="28" fillId="0" borderId="15" xfId="0" applyFont="1" applyBorder="1" applyAlignment="1">
      <alignment horizontal="center" vertical="center"/>
    </xf>
    <xf numFmtId="0" fontId="28" fillId="3" borderId="47" xfId="0" applyFont="1" applyFill="1" applyBorder="1" applyAlignment="1">
      <alignment horizontal="center" vertical="center"/>
    </xf>
    <xf numFmtId="0" fontId="32" fillId="10" borderId="15" xfId="0" applyFont="1" applyFill="1" applyBorder="1" applyAlignment="1">
      <alignment horizontal="center" vertical="center"/>
    </xf>
    <xf numFmtId="0" fontId="32" fillId="15" borderId="48" xfId="0" applyFont="1" applyFill="1" applyBorder="1" applyAlignment="1">
      <alignment horizontal="center" vertical="center"/>
    </xf>
    <xf numFmtId="182" fontId="32" fillId="15" borderId="15" xfId="0" applyNumberFormat="1" applyFont="1" applyFill="1" applyBorder="1" applyAlignment="1">
      <alignment horizontal="center" vertical="center"/>
    </xf>
    <xf numFmtId="182" fontId="32" fillId="15" borderId="47" xfId="0" applyNumberFormat="1" applyFont="1" applyFill="1" applyBorder="1" applyAlignment="1">
      <alignment horizontal="center" vertical="center"/>
    </xf>
    <xf numFmtId="0" fontId="35" fillId="0" borderId="0" xfId="0" applyFont="1"/>
    <xf numFmtId="0" fontId="28" fillId="0" borderId="15" xfId="0" applyFont="1" applyBorder="1" applyAlignment="1">
      <alignment horizontal="left" vertical="center" wrapText="1"/>
    </xf>
    <xf numFmtId="181" fontId="31" fillId="15" borderId="28" xfId="0" applyNumberFormat="1" applyFont="1" applyFill="1" applyBorder="1" applyAlignment="1">
      <alignment horizontal="center" vertical="center"/>
    </xf>
    <xf numFmtId="0" fontId="31" fillId="6" borderId="40" xfId="0" applyFont="1" applyFill="1" applyBorder="1" applyAlignment="1">
      <alignment vertical="center"/>
    </xf>
    <xf numFmtId="0" fontId="31" fillId="6" borderId="41" xfId="0" applyFont="1" applyFill="1" applyBorder="1" applyAlignment="1">
      <alignment vertical="center"/>
    </xf>
    <xf numFmtId="181" fontId="31" fillId="6" borderId="41" xfId="0" applyNumberFormat="1" applyFont="1" applyFill="1" applyBorder="1" applyAlignment="1">
      <alignment vertical="center"/>
    </xf>
    <xf numFmtId="0" fontId="36" fillId="6" borderId="41" xfId="0" applyFont="1" applyFill="1" applyBorder="1" applyAlignment="1">
      <alignment vertical="center"/>
    </xf>
    <xf numFmtId="0" fontId="27"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6" xfId="0" applyFont="1" applyBorder="1" applyAlignment="1">
      <alignment horizontal="center" vertical="center"/>
    </xf>
    <xf numFmtId="0" fontId="32" fillId="15" borderId="48" xfId="0" applyFont="1" applyFill="1" applyBorder="1" applyAlignment="1">
      <alignment horizontal="center" vertical="center" wrapText="1"/>
    </xf>
    <xf numFmtId="164" fontId="32" fillId="15" borderId="48" xfId="0" applyNumberFormat="1" applyFont="1" applyFill="1" applyBorder="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center" vertical="center"/>
    </xf>
    <xf numFmtId="0" fontId="32" fillId="0" borderId="0" xfId="0" applyFont="1" applyAlignment="1">
      <alignment horizontal="center" vertical="center"/>
    </xf>
    <xf numFmtId="164" fontId="32" fillId="0" borderId="0" xfId="0" applyNumberFormat="1" applyFont="1" applyAlignment="1">
      <alignment horizontal="center" vertical="center"/>
    </xf>
    <xf numFmtId="164" fontId="31" fillId="15" borderId="54" xfId="0" applyNumberFormat="1" applyFont="1" applyFill="1" applyBorder="1" applyAlignment="1">
      <alignment horizontal="center" vertical="center" wrapText="1"/>
    </xf>
    <xf numFmtId="182" fontId="22" fillId="15" borderId="15" xfId="0" applyNumberFormat="1" applyFont="1" applyFill="1" applyBorder="1"/>
    <xf numFmtId="181" fontId="27" fillId="15" borderId="15" xfId="0" applyNumberFormat="1" applyFont="1" applyFill="1" applyBorder="1"/>
    <xf numFmtId="0" fontId="28" fillId="15" borderId="15" xfId="0" applyFont="1" applyFill="1" applyBorder="1"/>
    <xf numFmtId="182" fontId="27" fillId="15" borderId="15" xfId="0" applyNumberFormat="1" applyFont="1" applyFill="1" applyBorder="1"/>
    <xf numFmtId="181" fontId="27" fillId="0" borderId="0" xfId="0" applyNumberFormat="1" applyFont="1"/>
    <xf numFmtId="181" fontId="37" fillId="0" borderId="0" xfId="0" applyNumberFormat="1" applyFont="1"/>
    <xf numFmtId="12" fontId="28" fillId="0" borderId="0" xfId="0" applyNumberFormat="1" applyFont="1"/>
    <xf numFmtId="181" fontId="32" fillId="15" borderId="15" xfId="0" applyNumberFormat="1" applyFont="1" applyFill="1" applyBorder="1" applyAlignment="1">
      <alignment horizontal="center" vertical="center"/>
    </xf>
    <xf numFmtId="0" fontId="28" fillId="0" borderId="15" xfId="0" applyFont="1" applyBorder="1" applyAlignment="1">
      <alignment vertical="center" wrapText="1"/>
    </xf>
    <xf numFmtId="0" fontId="32" fillId="15" borderId="15" xfId="0" applyFont="1" applyFill="1" applyBorder="1" applyAlignment="1">
      <alignment horizontal="center" vertical="center"/>
    </xf>
    <xf numFmtId="164" fontId="32" fillId="15" borderId="15" xfId="0" applyNumberFormat="1" applyFont="1" applyFill="1" applyBorder="1" applyAlignment="1">
      <alignment horizontal="center" vertical="center"/>
    </xf>
    <xf numFmtId="0" fontId="32" fillId="15" borderId="1" xfId="0" applyFont="1" applyFill="1" applyBorder="1" applyAlignment="1">
      <alignment horizontal="center" vertical="center"/>
    </xf>
    <xf numFmtId="164" fontId="32" fillId="15" borderId="1" xfId="0" applyNumberFormat="1" applyFont="1" applyFill="1" applyBorder="1" applyAlignment="1">
      <alignment horizontal="center" vertical="center"/>
    </xf>
    <xf numFmtId="0" fontId="38" fillId="0" borderId="0" xfId="0" applyFont="1" applyAlignment="1">
      <alignment horizontal="left"/>
    </xf>
    <xf numFmtId="0" fontId="28" fillId="0" borderId="15" xfId="0" applyFont="1" applyBorder="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41" fillId="0" borderId="19" xfId="0" applyFont="1" applyBorder="1" applyAlignment="1">
      <alignment horizontal="center" vertical="center" wrapText="1"/>
    </xf>
    <xf numFmtId="164" fontId="40" fillId="0" borderId="0" xfId="0" applyNumberFormat="1" applyFont="1" applyAlignment="1">
      <alignment horizontal="center" vertical="center" wrapText="1"/>
    </xf>
    <xf numFmtId="165" fontId="40" fillId="0" borderId="0" xfId="0" applyNumberFormat="1" applyFont="1" applyAlignment="1">
      <alignment horizontal="center" vertical="center" wrapText="1"/>
    </xf>
    <xf numFmtId="0" fontId="41" fillId="0" borderId="15" xfId="0" applyFont="1" applyBorder="1" applyAlignment="1">
      <alignment horizontal="center" vertical="center" wrapText="1"/>
    </xf>
    <xf numFmtId="0" fontId="42" fillId="0" borderId="15" xfId="0" applyFont="1" applyBorder="1"/>
    <xf numFmtId="0" fontId="40" fillId="0" borderId="15"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9" xfId="0" applyFont="1" applyBorder="1" applyAlignment="1">
      <alignment horizontal="left" vertical="center" wrapText="1"/>
    </xf>
    <xf numFmtId="164" fontId="40" fillId="0" borderId="19" xfId="0" applyNumberFormat="1" applyFont="1" applyBorder="1" applyAlignment="1">
      <alignment horizontal="center" vertical="center" wrapText="1"/>
    </xf>
    <xf numFmtId="164" fontId="41" fillId="0" borderId="15" xfId="0" applyNumberFormat="1" applyFont="1" applyBorder="1" applyAlignment="1">
      <alignment horizontal="center" vertical="center" wrapText="1"/>
    </xf>
    <xf numFmtId="0" fontId="43" fillId="0" borderId="15" xfId="0" applyFont="1" applyBorder="1"/>
    <xf numFmtId="0" fontId="42" fillId="0" borderId="0" xfId="0" applyFont="1" applyAlignment="1">
      <alignment horizontal="center" vertical="center" wrapText="1"/>
    </xf>
    <xf numFmtId="0" fontId="44" fillId="0" borderId="19" xfId="0" applyFont="1" applyBorder="1" applyAlignment="1">
      <alignment horizontal="center" vertical="center" wrapText="1"/>
    </xf>
    <xf numFmtId="176" fontId="44" fillId="0" borderId="19" xfId="0" applyNumberFormat="1" applyFont="1" applyBorder="1" applyAlignment="1">
      <alignment horizontal="center" vertical="center" wrapText="1"/>
    </xf>
    <xf numFmtId="176" fontId="42" fillId="0" borderId="15" xfId="0" applyNumberFormat="1" applyFont="1" applyBorder="1" applyAlignment="1">
      <alignment horizontal="center" vertical="center" wrapText="1"/>
    </xf>
    <xf numFmtId="0" fontId="42" fillId="0" borderId="15" xfId="0" applyFont="1" applyBorder="1" applyAlignment="1">
      <alignment horizontal="center" vertical="center" wrapText="1"/>
    </xf>
    <xf numFmtId="165" fontId="42" fillId="0" borderId="0" xfId="0" applyNumberFormat="1" applyFont="1" applyAlignment="1">
      <alignment horizontal="center" vertical="center" wrapText="1"/>
    </xf>
    <xf numFmtId="164" fontId="42" fillId="0" borderId="0" xfId="0" applyNumberFormat="1" applyFont="1" applyAlignment="1">
      <alignment horizontal="center" vertical="center" wrapText="1"/>
    </xf>
    <xf numFmtId="0" fontId="40" fillId="0" borderId="0" xfId="0" applyFont="1"/>
    <xf numFmtId="0" fontId="1" fillId="0" borderId="15" xfId="0" applyFont="1" applyBorder="1"/>
    <xf numFmtId="164" fontId="1" fillId="16" borderId="15" xfId="0" applyNumberFormat="1" applyFont="1" applyFill="1" applyBorder="1"/>
    <xf numFmtId="164" fontId="1" fillId="0" borderId="15" xfId="0" applyNumberFormat="1" applyFont="1" applyBorder="1"/>
    <xf numFmtId="164" fontId="1" fillId="7" borderId="1" xfId="0" applyNumberFormat="1" applyFont="1" applyFill="1" applyBorder="1"/>
    <xf numFmtId="0" fontId="1" fillId="0" borderId="0" xfId="0" applyFont="1" applyAlignment="1">
      <alignment horizontal="center"/>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72" fontId="1" fillId="0" borderId="0" xfId="0" applyNumberFormat="1" applyFont="1" applyAlignment="1">
      <alignment horizontal="center" vertical="center" wrapText="1"/>
    </xf>
    <xf numFmtId="172" fontId="1" fillId="0" borderId="0" xfId="0" applyNumberFormat="1" applyFont="1"/>
    <xf numFmtId="0" fontId="18" fillId="0" borderId="19" xfId="0" applyFont="1" applyBorder="1" applyAlignment="1">
      <alignment horizontal="center" vertical="center" wrapText="1"/>
    </xf>
    <xf numFmtId="0" fontId="18"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0" fillId="0" borderId="15" xfId="0" applyFont="1" applyBorder="1" applyAlignment="1">
      <alignment horizontal="left" vertical="center" wrapText="1"/>
    </xf>
    <xf numFmtId="164" fontId="1" fillId="0" borderId="27"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176" fontId="4" fillId="0" borderId="20" xfId="0" applyNumberFormat="1" applyFont="1" applyBorder="1" applyAlignment="1">
      <alignment horizontal="center" vertical="center"/>
    </xf>
    <xf numFmtId="164" fontId="1" fillId="0" borderId="16" xfId="0" applyNumberFormat="1" applyFont="1" applyBorder="1" applyAlignment="1">
      <alignment horizontal="center" vertical="center" wrapText="1"/>
    </xf>
    <xf numFmtId="0" fontId="40" fillId="0" borderId="20" xfId="0" applyFont="1" applyBorder="1" applyAlignment="1">
      <alignment horizontal="left" vertical="center" wrapText="1"/>
    </xf>
    <xf numFmtId="164" fontId="1" fillId="0" borderId="20"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5" xfId="0" applyFont="1" applyBorder="1" applyAlignment="1">
      <alignment horizontal="center" vertical="center" wrapText="1"/>
    </xf>
    <xf numFmtId="1" fontId="4" fillId="0" borderId="15" xfId="0" applyNumberFormat="1" applyFont="1" applyBorder="1" applyAlignment="1">
      <alignment horizontal="center" vertical="center" wrapText="1"/>
    </xf>
    <xf numFmtId="176" fontId="4" fillId="0" borderId="15" xfId="0" applyNumberFormat="1" applyFont="1" applyBorder="1" applyAlignment="1">
      <alignment horizontal="center" vertical="center"/>
    </xf>
    <xf numFmtId="0" fontId="18" fillId="0" borderId="15" xfId="0" applyFont="1" applyBorder="1" applyAlignment="1">
      <alignment vertical="center" wrapText="1"/>
    </xf>
    <xf numFmtId="176" fontId="1" fillId="0" borderId="15" xfId="0" applyNumberFormat="1" applyFont="1" applyBorder="1" applyAlignment="1">
      <alignment vertical="center" wrapText="1"/>
    </xf>
    <xf numFmtId="176" fontId="4" fillId="0" borderId="15" xfId="0" applyNumberFormat="1" applyFont="1" applyBorder="1" applyAlignment="1">
      <alignment vertical="center"/>
    </xf>
    <xf numFmtId="0" fontId="4" fillId="0" borderId="15" xfId="0" applyFont="1" applyBorder="1"/>
    <xf numFmtId="164" fontId="1" fillId="0" borderId="58"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0" fillId="0" borderId="22" xfId="0" applyFont="1" applyBorder="1" applyAlignment="1">
      <alignment horizontal="left" vertical="center" wrapText="1"/>
    </xf>
    <xf numFmtId="1" fontId="4" fillId="0" borderId="22" xfId="0" applyNumberFormat="1" applyFont="1" applyBorder="1" applyAlignment="1">
      <alignment horizontal="center" vertical="center" wrapText="1"/>
    </xf>
    <xf numFmtId="177" fontId="4" fillId="0" borderId="22" xfId="0" applyNumberFormat="1" applyFont="1" applyBorder="1" applyAlignment="1">
      <alignment horizontal="center" vertical="center"/>
    </xf>
    <xf numFmtId="0" fontId="45" fillId="0" borderId="15" xfId="0" applyFont="1" applyBorder="1" applyAlignment="1">
      <alignment wrapText="1"/>
    </xf>
    <xf numFmtId="0" fontId="1" fillId="0" borderId="15" xfId="0" applyFont="1" applyBorder="1" applyAlignment="1">
      <alignment wrapText="1"/>
    </xf>
    <xf numFmtId="177" fontId="18" fillId="0" borderId="22" xfId="0" applyNumberFormat="1" applyFont="1" applyBorder="1" applyAlignment="1">
      <alignment horizontal="center" vertical="center" wrapText="1"/>
    </xf>
    <xf numFmtId="176" fontId="18" fillId="0" borderId="22" xfId="0" applyNumberFormat="1" applyFont="1" applyBorder="1" applyAlignment="1">
      <alignment horizontal="center" vertical="center" wrapText="1"/>
    </xf>
    <xf numFmtId="0" fontId="1" fillId="0" borderId="22" xfId="0" applyFont="1" applyBorder="1" applyAlignment="1">
      <alignment horizontal="center" vertical="center" wrapText="1"/>
    </xf>
    <xf numFmtId="173" fontId="1" fillId="0" borderId="0" xfId="0" applyNumberFormat="1" applyFont="1" applyAlignment="1">
      <alignment horizontal="center" vertical="center" wrapText="1"/>
    </xf>
    <xf numFmtId="0" fontId="17" fillId="0" borderId="0" xfId="0" applyFont="1" applyAlignment="1">
      <alignment horizontal="center" vertical="center"/>
    </xf>
    <xf numFmtId="0" fontId="17" fillId="0" borderId="20" xfId="0" applyFont="1" applyBorder="1" applyAlignment="1">
      <alignment horizontal="center" vertical="center" wrapText="1"/>
    </xf>
    <xf numFmtId="165" fontId="16" fillId="0" borderId="0" xfId="0" applyNumberFormat="1" applyFont="1"/>
    <xf numFmtId="0" fontId="17" fillId="0" borderId="26" xfId="0" applyFont="1" applyBorder="1" applyAlignment="1">
      <alignment horizontal="center" vertical="center" wrapText="1"/>
    </xf>
    <xf numFmtId="0" fontId="16" fillId="0" borderId="0" xfId="0" applyFont="1" applyAlignment="1">
      <alignment wrapText="1"/>
    </xf>
    <xf numFmtId="0" fontId="46" fillId="17" borderId="15"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 fillId="17" borderId="15" xfId="0" applyFont="1" applyFill="1" applyBorder="1" applyAlignment="1">
      <alignment horizontal="center" vertical="center"/>
    </xf>
    <xf numFmtId="168" fontId="16" fillId="17" borderId="15" xfId="0" applyNumberFormat="1" applyFont="1" applyFill="1" applyBorder="1" applyAlignment="1">
      <alignment horizontal="center" vertical="center"/>
    </xf>
    <xf numFmtId="0" fontId="1" fillId="17" borderId="1" xfId="0" applyFont="1" applyFill="1" applyBorder="1" applyAlignment="1">
      <alignment horizontal="center" vertical="center"/>
    </xf>
    <xf numFmtId="0" fontId="46" fillId="0" borderId="15" xfId="0" applyFont="1" applyBorder="1" applyAlignment="1">
      <alignment horizontal="center" vertical="center" wrapText="1"/>
    </xf>
    <xf numFmtId="0" fontId="16" fillId="0" borderId="15" xfId="0" applyFont="1" applyBorder="1" applyAlignment="1">
      <alignment horizontal="center" vertical="center" wrapText="1"/>
    </xf>
    <xf numFmtId="183" fontId="16" fillId="0" borderId="15" xfId="0" applyNumberFormat="1" applyFont="1" applyBorder="1" applyAlignment="1">
      <alignment horizontal="center" vertical="center"/>
    </xf>
    <xf numFmtId="168" fontId="16" fillId="0" borderId="15" xfId="0" applyNumberFormat="1" applyFont="1" applyBorder="1" applyAlignment="1">
      <alignment horizontal="center" vertical="center"/>
    </xf>
    <xf numFmtId="177" fontId="16" fillId="0" borderId="15" xfId="0" applyNumberFormat="1" applyFont="1" applyBorder="1" applyAlignment="1">
      <alignment horizontal="center" vertical="center"/>
    </xf>
    <xf numFmtId="176" fontId="16" fillId="0" borderId="15" xfId="0" applyNumberFormat="1" applyFont="1" applyBorder="1" applyAlignment="1">
      <alignment horizontal="center" vertical="center" wrapText="1"/>
    </xf>
    <xf numFmtId="0" fontId="4" fillId="0" borderId="15" xfId="0" applyFont="1" applyBorder="1" applyAlignment="1">
      <alignment vertical="center" wrapText="1"/>
    </xf>
    <xf numFmtId="0" fontId="17" fillId="0" borderId="0" xfId="0" applyFont="1" applyAlignment="1">
      <alignment horizontal="center" wrapText="1"/>
    </xf>
    <xf numFmtId="0" fontId="1" fillId="0" borderId="15" xfId="0" applyFont="1" applyBorder="1" applyAlignment="1">
      <alignment horizontal="center" vertical="center"/>
    </xf>
    <xf numFmtId="0" fontId="16" fillId="17" borderId="15" xfId="0" applyFont="1" applyFill="1" applyBorder="1" applyAlignment="1">
      <alignment horizontal="left" vertical="center" wrapText="1"/>
    </xf>
    <xf numFmtId="176" fontId="16" fillId="17" borderId="15" xfId="0" applyNumberFormat="1" applyFont="1" applyFill="1" applyBorder="1" applyAlignment="1">
      <alignment horizontal="center" vertical="center"/>
    </xf>
    <xf numFmtId="176" fontId="16" fillId="17" borderId="15" xfId="0" applyNumberFormat="1" applyFont="1" applyFill="1" applyBorder="1" applyAlignment="1">
      <alignment horizontal="center" vertical="center" wrapText="1"/>
    </xf>
    <xf numFmtId="0" fontId="14" fillId="17" borderId="15" xfId="0" applyFont="1" applyFill="1" applyBorder="1" applyAlignment="1">
      <alignment horizontal="center" vertical="center" wrapText="1"/>
    </xf>
    <xf numFmtId="0" fontId="16" fillId="17" borderId="1" xfId="0" applyFont="1" applyFill="1" applyBorder="1" applyAlignment="1">
      <alignment wrapText="1"/>
    </xf>
    <xf numFmtId="0" fontId="1" fillId="17" borderId="1" xfId="0" applyFont="1" applyFill="1" applyBorder="1"/>
    <xf numFmtId="0" fontId="16" fillId="0" borderId="0" xfId="0" applyFont="1" applyAlignment="1">
      <alignment horizontal="left" vertical="center" wrapText="1"/>
    </xf>
    <xf numFmtId="168" fontId="16" fillId="0" borderId="0" xfId="0" applyNumberFormat="1" applyFont="1" applyAlignment="1">
      <alignment horizontal="center" vertical="center"/>
    </xf>
    <xf numFmtId="168" fontId="17"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xf>
    <xf numFmtId="0" fontId="14" fillId="0" borderId="15" xfId="0" applyFont="1" applyBorder="1" applyAlignment="1">
      <alignment vertical="center" wrapText="1"/>
    </xf>
    <xf numFmtId="176" fontId="16" fillId="0" borderId="0" xfId="0" applyNumberFormat="1" applyFont="1" applyAlignment="1">
      <alignment horizontal="center" vertical="center"/>
    </xf>
    <xf numFmtId="176" fontId="16" fillId="0" borderId="0" xfId="0" applyNumberFormat="1" applyFont="1" applyAlignment="1">
      <alignment horizontal="center" vertical="center" wrapText="1"/>
    </xf>
    <xf numFmtId="0" fontId="4" fillId="0" borderId="0" xfId="0" applyFont="1" applyAlignment="1">
      <alignment vertical="center" wrapText="1"/>
    </xf>
    <xf numFmtId="0" fontId="17" fillId="0" borderId="0" xfId="0" applyFont="1" applyAlignment="1">
      <alignment vertical="center"/>
    </xf>
    <xf numFmtId="168" fontId="17" fillId="0" borderId="0" xfId="0" applyNumberFormat="1" applyFont="1" applyAlignment="1">
      <alignment vertical="center"/>
    </xf>
    <xf numFmtId="165" fontId="16" fillId="0" borderId="0" xfId="0" applyNumberFormat="1" applyFont="1" applyAlignment="1">
      <alignment horizontal="center" vertical="center" wrapText="1"/>
    </xf>
    <xf numFmtId="164" fontId="16" fillId="0" borderId="0" xfId="0" applyNumberFormat="1" applyFont="1" applyAlignment="1">
      <alignment horizontal="center" vertical="center" wrapText="1"/>
    </xf>
    <xf numFmtId="172" fontId="16" fillId="0" borderId="0" xfId="0" applyNumberFormat="1" applyFont="1" applyAlignment="1">
      <alignment horizontal="center" vertical="center" wrapText="1"/>
    </xf>
    <xf numFmtId="168" fontId="16" fillId="0" borderId="0" xfId="0" applyNumberFormat="1" applyFont="1" applyAlignment="1">
      <alignment vertical="center"/>
    </xf>
    <xf numFmtId="0" fontId="17" fillId="0" borderId="0" xfId="0" applyFont="1" applyAlignment="1">
      <alignment vertical="center" wrapText="1"/>
    </xf>
    <xf numFmtId="0" fontId="47" fillId="0" borderId="18" xfId="0" applyFont="1" applyBorder="1" applyAlignment="1">
      <alignment horizontal="center" vertical="center" wrapText="1"/>
    </xf>
    <xf numFmtId="0" fontId="1" fillId="11" borderId="1" xfId="0" applyFont="1" applyFill="1" applyBorder="1"/>
    <xf numFmtId="0" fontId="4" fillId="11" borderId="64" xfId="0" applyFont="1" applyFill="1" applyBorder="1"/>
    <xf numFmtId="0" fontId="16" fillId="11" borderId="1" xfId="0" applyFont="1" applyFill="1" applyBorder="1" applyAlignment="1">
      <alignment horizontal="center" vertical="center" wrapText="1"/>
    </xf>
    <xf numFmtId="0" fontId="16" fillId="0" borderId="15" xfId="0" applyFont="1" applyBorder="1" applyAlignment="1">
      <alignment vertical="center" wrapText="1"/>
    </xf>
    <xf numFmtId="1" fontId="46" fillId="0" borderId="15" xfId="0" applyNumberFormat="1" applyFont="1" applyBorder="1" applyAlignment="1">
      <alignment horizontal="center" vertical="center" wrapText="1"/>
    </xf>
    <xf numFmtId="168" fontId="16" fillId="0" borderId="15" xfId="0" applyNumberFormat="1" applyFont="1" applyBorder="1" applyAlignment="1">
      <alignment vertical="center"/>
    </xf>
    <xf numFmtId="169" fontId="46" fillId="0" borderId="18" xfId="0" applyNumberFormat="1" applyFont="1" applyBorder="1" applyAlignment="1">
      <alignment horizontal="center" vertical="center" wrapText="1"/>
    </xf>
    <xf numFmtId="0" fontId="16" fillId="0" borderId="15" xfId="0" applyFont="1" applyBorder="1" applyAlignment="1">
      <alignment horizontal="left" vertical="center" wrapText="1"/>
    </xf>
    <xf numFmtId="0" fontId="16" fillId="18" borderId="15" xfId="0" applyFont="1" applyFill="1" applyBorder="1" applyAlignment="1">
      <alignment vertical="center" wrapText="1"/>
    </xf>
    <xf numFmtId="1" fontId="46" fillId="18" borderId="15" xfId="0" applyNumberFormat="1" applyFont="1" applyFill="1" applyBorder="1" applyAlignment="1">
      <alignment horizontal="center" vertical="center" wrapText="1"/>
    </xf>
    <xf numFmtId="0" fontId="16" fillId="18" borderId="15" xfId="0" applyFont="1" applyFill="1" applyBorder="1" applyAlignment="1">
      <alignment horizontal="center" vertical="center" wrapText="1"/>
    </xf>
    <xf numFmtId="168" fontId="16" fillId="18" borderId="15" xfId="0" applyNumberFormat="1" applyFont="1" applyFill="1" applyBorder="1" applyAlignment="1">
      <alignment vertical="center"/>
    </xf>
    <xf numFmtId="169" fontId="16" fillId="18" borderId="48" xfId="0" applyNumberFormat="1" applyFont="1" applyFill="1" applyBorder="1" applyAlignment="1">
      <alignment horizontal="center" vertical="center" wrapText="1"/>
    </xf>
    <xf numFmtId="176" fontId="16" fillId="18" borderId="15" xfId="0" applyNumberFormat="1" applyFont="1" applyFill="1" applyBorder="1" applyAlignment="1">
      <alignment horizontal="center" vertical="center" wrapText="1"/>
    </xf>
    <xf numFmtId="0" fontId="48" fillId="18" borderId="15" xfId="0" applyFont="1" applyFill="1" applyBorder="1" applyAlignment="1">
      <alignment vertical="center"/>
    </xf>
    <xf numFmtId="0" fontId="16" fillId="18" borderId="1" xfId="0" applyFont="1" applyFill="1" applyBorder="1" applyAlignment="1">
      <alignment horizontal="center" vertical="center" wrapText="1"/>
    </xf>
    <xf numFmtId="0" fontId="1" fillId="18" borderId="1" xfId="0" applyFont="1" applyFill="1" applyBorder="1"/>
    <xf numFmtId="2" fontId="16" fillId="0" borderId="15" xfId="0" applyNumberFormat="1" applyFont="1" applyBorder="1" applyAlignment="1">
      <alignment horizontal="center" vertical="center" wrapText="1"/>
    </xf>
    <xf numFmtId="168" fontId="16" fillId="0" borderId="15" xfId="0" applyNumberFormat="1" applyFont="1" applyBorder="1" applyAlignment="1">
      <alignment horizontal="center" vertical="center" wrapText="1"/>
    </xf>
    <xf numFmtId="169" fontId="16" fillId="0" borderId="15" xfId="0" applyNumberFormat="1" applyFont="1" applyBorder="1" applyAlignment="1">
      <alignment horizontal="center" vertical="center" wrapText="1"/>
    </xf>
    <xf numFmtId="0" fontId="46" fillId="18" borderId="15" xfId="0" applyFont="1" applyFill="1" applyBorder="1" applyAlignment="1">
      <alignment horizontal="center" vertical="center" wrapText="1"/>
    </xf>
    <xf numFmtId="169" fontId="16" fillId="18" borderId="15" xfId="0" applyNumberFormat="1" applyFont="1" applyFill="1" applyBorder="1" applyAlignment="1">
      <alignment horizontal="center" vertical="center" wrapText="1"/>
    </xf>
    <xf numFmtId="0" fontId="25" fillId="18" borderId="15" xfId="0" applyFont="1" applyFill="1" applyBorder="1" applyAlignment="1">
      <alignment horizontal="center" vertical="center" wrapText="1"/>
    </xf>
    <xf numFmtId="168" fontId="16" fillId="18" borderId="15" xfId="0" applyNumberFormat="1" applyFont="1" applyFill="1" applyBorder="1" applyAlignment="1">
      <alignment horizontal="center" vertical="center"/>
    </xf>
    <xf numFmtId="169" fontId="16" fillId="18" borderId="15" xfId="0" applyNumberFormat="1" applyFont="1" applyFill="1" applyBorder="1" applyAlignment="1">
      <alignment vertical="center"/>
    </xf>
    <xf numFmtId="171" fontId="16" fillId="18" borderId="15" xfId="0" applyNumberFormat="1" applyFont="1" applyFill="1" applyBorder="1" applyAlignment="1">
      <alignment horizontal="center" vertical="center" wrapText="1"/>
    </xf>
    <xf numFmtId="169" fontId="16" fillId="18" borderId="1" xfId="0" applyNumberFormat="1" applyFont="1" applyFill="1" applyBorder="1" applyAlignment="1">
      <alignment horizontal="center" vertical="center" wrapText="1"/>
    </xf>
    <xf numFmtId="0" fontId="46" fillId="0" borderId="15" xfId="0" applyFont="1" applyBorder="1" applyAlignment="1">
      <alignment vertical="center" wrapText="1"/>
    </xf>
    <xf numFmtId="2" fontId="46" fillId="0" borderId="15" xfId="0" applyNumberFormat="1" applyFont="1" applyBorder="1" applyAlignment="1">
      <alignment horizontal="center" vertical="center" wrapText="1"/>
    </xf>
    <xf numFmtId="168" fontId="46" fillId="0" borderId="15" xfId="0" applyNumberFormat="1" applyFont="1" applyBorder="1" applyAlignment="1">
      <alignment horizontal="center" vertical="center" wrapText="1"/>
    </xf>
    <xf numFmtId="176" fontId="46" fillId="0" borderId="15" xfId="0" applyNumberFormat="1" applyFont="1" applyBorder="1" applyAlignment="1">
      <alignment horizontal="center" vertical="center" wrapText="1"/>
    </xf>
    <xf numFmtId="0" fontId="46" fillId="0" borderId="0" xfId="0" applyFont="1" applyAlignment="1">
      <alignment horizontal="center" vertical="center" wrapText="1"/>
    </xf>
    <xf numFmtId="0" fontId="16" fillId="18" borderId="25" xfId="0" applyFont="1" applyFill="1" applyBorder="1" applyAlignment="1">
      <alignment vertical="center" wrapText="1"/>
    </xf>
    <xf numFmtId="0" fontId="16" fillId="18" borderId="1" xfId="0" applyFont="1" applyFill="1" applyBorder="1" applyAlignment="1">
      <alignment vertical="center" wrapText="1"/>
    </xf>
    <xf numFmtId="1" fontId="16" fillId="18" borderId="15" xfId="0" applyNumberFormat="1" applyFont="1" applyFill="1" applyBorder="1" applyAlignment="1">
      <alignment horizontal="center" vertical="center" wrapText="1"/>
    </xf>
    <xf numFmtId="0" fontId="16" fillId="18" borderId="65" xfId="0" applyFont="1" applyFill="1" applyBorder="1" applyAlignment="1">
      <alignment horizontal="center" vertical="center" wrapText="1"/>
    </xf>
    <xf numFmtId="176" fontId="16" fillId="18" borderId="25" xfId="0" applyNumberFormat="1" applyFont="1" applyFill="1" applyBorder="1" applyAlignment="1">
      <alignment vertical="center"/>
    </xf>
    <xf numFmtId="0" fontId="16" fillId="18" borderId="15" xfId="0" applyFont="1" applyFill="1" applyBorder="1" applyAlignment="1">
      <alignment horizontal="left" vertical="center" wrapText="1"/>
    </xf>
    <xf numFmtId="2" fontId="16" fillId="0" borderId="18" xfId="0" applyNumberFormat="1" applyFont="1" applyBorder="1" applyAlignment="1">
      <alignment horizontal="center" vertical="center" wrapText="1"/>
    </xf>
    <xf numFmtId="0" fontId="49" fillId="0" borderId="15" xfId="0" applyFont="1" applyBorder="1" applyAlignment="1">
      <alignment horizontal="left" vertical="center" wrapText="1"/>
    </xf>
    <xf numFmtId="0" fontId="46" fillId="0" borderId="19" xfId="0" applyFont="1" applyBorder="1" applyAlignment="1">
      <alignment vertical="center" wrapText="1"/>
    </xf>
    <xf numFmtId="176" fontId="16" fillId="0" borderId="15" xfId="0" applyNumberFormat="1" applyFont="1" applyBorder="1" applyAlignment="1">
      <alignment horizontal="center" vertical="center"/>
    </xf>
    <xf numFmtId="176" fontId="17" fillId="0" borderId="15" xfId="0" applyNumberFormat="1" applyFont="1" applyBorder="1" applyAlignment="1">
      <alignment horizontal="center" vertical="center" wrapText="1"/>
    </xf>
    <xf numFmtId="0" fontId="50" fillId="0" borderId="15" xfId="0" applyFont="1" applyBorder="1" applyAlignment="1">
      <alignment vertical="center"/>
    </xf>
    <xf numFmtId="166" fontId="16" fillId="0" borderId="0" xfId="0" applyNumberFormat="1" applyFont="1" applyAlignment="1">
      <alignment horizontal="center" vertical="center" wrapText="1"/>
    </xf>
    <xf numFmtId="184" fontId="16" fillId="0" borderId="0" xfId="0" applyNumberFormat="1" applyFont="1"/>
    <xf numFmtId="184" fontId="46" fillId="0" borderId="0" xfId="0" applyNumberFormat="1" applyFont="1" applyAlignment="1">
      <alignment vertical="center"/>
    </xf>
    <xf numFmtId="185" fontId="17" fillId="0" borderId="0" xfId="0" applyNumberFormat="1" applyFont="1" applyAlignment="1">
      <alignment horizontal="center" vertical="center"/>
    </xf>
    <xf numFmtId="185" fontId="16" fillId="0" borderId="0" xfId="0" applyNumberFormat="1" applyFont="1"/>
    <xf numFmtId="0" fontId="46" fillId="0" borderId="15" xfId="0" applyFont="1" applyBorder="1" applyAlignment="1">
      <alignment horizontal="center" vertical="center"/>
    </xf>
    <xf numFmtId="0" fontId="47" fillId="0" borderId="21" xfId="0" applyFont="1" applyBorder="1" applyAlignment="1">
      <alignment horizontal="center" vertical="center"/>
    </xf>
    <xf numFmtId="0" fontId="46" fillId="0" borderId="15" xfId="0" applyFont="1" applyBorder="1" applyAlignment="1">
      <alignment horizontal="left" vertical="center" wrapText="1"/>
    </xf>
    <xf numFmtId="0" fontId="46" fillId="0" borderId="19" xfId="0" applyFont="1" applyBorder="1" applyAlignment="1">
      <alignment horizontal="center" vertical="center" wrapText="1"/>
    </xf>
    <xf numFmtId="184" fontId="46" fillId="0" borderId="15" xfId="0" applyNumberFormat="1" applyFont="1" applyBorder="1" applyAlignment="1">
      <alignment horizontal="center" vertical="center"/>
    </xf>
    <xf numFmtId="172" fontId="46" fillId="0" borderId="15" xfId="0" applyNumberFormat="1" applyFont="1" applyBorder="1" applyAlignment="1">
      <alignment horizontal="center" vertical="center" wrapText="1"/>
    </xf>
    <xf numFmtId="0" fontId="17" fillId="0" borderId="15" xfId="0" applyFont="1" applyBorder="1" applyAlignment="1">
      <alignment vertical="center"/>
    </xf>
    <xf numFmtId="0" fontId="16" fillId="0" borderId="15" xfId="0" applyFont="1" applyBorder="1" applyAlignment="1">
      <alignment horizontal="left" vertical="center"/>
    </xf>
    <xf numFmtId="0" fontId="17" fillId="0" borderId="22" xfId="0" applyFont="1" applyBorder="1" applyAlignment="1">
      <alignment horizontal="center" vertical="center"/>
    </xf>
    <xf numFmtId="168" fontId="16" fillId="0" borderId="22" xfId="0" applyNumberFormat="1" applyFont="1" applyBorder="1"/>
    <xf numFmtId="176" fontId="16" fillId="0" borderId="22" xfId="0" applyNumberFormat="1" applyFont="1" applyBorder="1"/>
    <xf numFmtId="168" fontId="16" fillId="0" borderId="22" xfId="0" applyNumberFormat="1" applyFont="1" applyBorder="1" applyAlignment="1">
      <alignment horizontal="center"/>
    </xf>
    <xf numFmtId="0" fontId="16" fillId="0" borderId="15" xfId="0" applyFont="1" applyBorder="1" applyAlignment="1">
      <alignment horizontal="left"/>
    </xf>
    <xf numFmtId="2" fontId="16" fillId="0" borderId="15" xfId="0" applyNumberFormat="1" applyFont="1" applyBorder="1"/>
    <xf numFmtId="176" fontId="16" fillId="0" borderId="15" xfId="0" applyNumberFormat="1" applyFont="1" applyBorder="1"/>
    <xf numFmtId="168" fontId="16" fillId="0" borderId="15" xfId="0" applyNumberFormat="1" applyFont="1" applyBorder="1" applyAlignment="1">
      <alignment horizontal="center"/>
    </xf>
    <xf numFmtId="0" fontId="17" fillId="0" borderId="22" xfId="0" applyFont="1" applyBorder="1" applyAlignment="1">
      <alignment vertical="center"/>
    </xf>
    <xf numFmtId="168" fontId="17" fillId="0" borderId="15" xfId="0" applyNumberFormat="1" applyFont="1" applyBorder="1" applyAlignment="1">
      <alignment vertical="center"/>
    </xf>
    <xf numFmtId="0" fontId="16" fillId="0" borderId="0" xfId="0" applyFont="1" applyAlignment="1">
      <alignment vertical="center" wrapText="1"/>
    </xf>
    <xf numFmtId="0" fontId="17" fillId="0" borderId="23" xfId="0" applyFont="1" applyBorder="1" applyAlignment="1">
      <alignment horizontal="center" vertical="center" wrapText="1"/>
    </xf>
    <xf numFmtId="0" fontId="46" fillId="0" borderId="15" xfId="0" applyFont="1" applyBorder="1" applyAlignment="1">
      <alignment horizontal="left" vertical="center" wrapText="1"/>
    </xf>
    <xf numFmtId="177" fontId="46" fillId="0" borderId="18" xfId="0" applyNumberFormat="1" applyFont="1" applyBorder="1" applyAlignment="1">
      <alignment horizontal="center" vertical="center" wrapText="1"/>
    </xf>
    <xf numFmtId="168" fontId="16" fillId="0" borderId="19" xfId="0" applyNumberFormat="1" applyFont="1" applyBorder="1" applyAlignment="1">
      <alignment horizontal="center" vertical="center" wrapText="1"/>
    </xf>
    <xf numFmtId="0" fontId="17" fillId="0" borderId="42" xfId="0" applyFont="1" applyBorder="1" applyAlignment="1">
      <alignment horizontal="center" vertical="center" wrapText="1"/>
    </xf>
    <xf numFmtId="168" fontId="17" fillId="0" borderId="15" xfId="0" applyNumberFormat="1" applyFont="1" applyBorder="1" applyAlignment="1">
      <alignment horizontal="center" vertical="center" wrapText="1"/>
    </xf>
    <xf numFmtId="0" fontId="0" fillId="0" borderId="67" xfId="0" applyFont="1" applyBorder="1" applyAlignment="1"/>
    <xf numFmtId="0" fontId="0" fillId="0" borderId="68" xfId="0" applyFont="1" applyBorder="1" applyAlignment="1"/>
    <xf numFmtId="0" fontId="0" fillId="0" borderId="67" xfId="0" pivotButton="1" applyFont="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0" fontId="0" fillId="0" borderId="72" xfId="0" applyFont="1" applyBorder="1" applyAlignment="1"/>
    <xf numFmtId="165" fontId="0" fillId="0" borderId="72" xfId="0" applyNumberFormat="1" applyFont="1" applyBorder="1" applyAlignment="1"/>
    <xf numFmtId="0" fontId="0" fillId="0" borderId="72" xfId="0" applyNumberFormat="1" applyFont="1" applyBorder="1" applyAlignment="1"/>
    <xf numFmtId="0" fontId="0" fillId="0" borderId="73" xfId="0" applyNumberFormat="1" applyFont="1" applyBorder="1" applyAlignment="1"/>
    <xf numFmtId="0" fontId="0" fillId="0" borderId="74" xfId="0" applyNumberFormat="1" applyFont="1" applyBorder="1" applyAlignment="1"/>
    <xf numFmtId="0" fontId="5" fillId="3"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11" fillId="3" borderId="7" xfId="0" applyFont="1" applyFill="1" applyBorder="1" applyAlignment="1">
      <alignment horizontal="left" vertical="center" wrapText="1"/>
    </xf>
    <xf numFmtId="0" fontId="6" fillId="0" borderId="8" xfId="0" applyFont="1" applyBorder="1"/>
    <xf numFmtId="0" fontId="11" fillId="3" borderId="12" xfId="0" applyFont="1" applyFill="1" applyBorder="1" applyAlignment="1">
      <alignment horizontal="left" vertical="center" wrapText="1"/>
    </xf>
    <xf numFmtId="0" fontId="6" fillId="0" borderId="13" xfId="0" applyFont="1" applyBorder="1"/>
    <xf numFmtId="165" fontId="15" fillId="0" borderId="0" xfId="0" applyNumberFormat="1" applyFont="1" applyAlignment="1">
      <alignment horizontal="center" vertical="center"/>
    </xf>
    <xf numFmtId="0" fontId="0" fillId="0" borderId="0" xfId="0" applyFont="1" applyAlignment="1"/>
    <xf numFmtId="0" fontId="17" fillId="0" borderId="19" xfId="0" applyFont="1" applyBorder="1" applyAlignment="1">
      <alignment horizontal="center"/>
    </xf>
    <xf numFmtId="0" fontId="6" fillId="0" borderId="18" xfId="0" applyFont="1" applyBorder="1"/>
    <xf numFmtId="0" fontId="18" fillId="0" borderId="0" xfId="0" applyFont="1" applyAlignment="1">
      <alignment horizontal="center" vertical="center" wrapText="1"/>
    </xf>
    <xf numFmtId="0" fontId="6" fillId="0" borderId="16" xfId="0" applyFont="1" applyBorder="1"/>
    <xf numFmtId="0" fontId="4" fillId="0" borderId="17" xfId="0" applyFont="1" applyBorder="1"/>
    <xf numFmtId="0" fontId="6" fillId="0" borderId="17" xfId="0" applyFont="1" applyBorder="1"/>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6" fillId="0" borderId="21" xfId="0" applyFont="1" applyBorder="1"/>
    <xf numFmtId="0" fontId="6" fillId="0" borderId="22" xfId="0" applyFont="1" applyBorder="1"/>
    <xf numFmtId="0" fontId="17" fillId="9" borderId="19" xfId="0" applyFont="1" applyFill="1" applyBorder="1" applyAlignment="1">
      <alignment horizontal="center" vertical="center" wrapText="1"/>
    </xf>
    <xf numFmtId="0" fontId="22" fillId="11" borderId="19" xfId="0" applyFont="1" applyFill="1" applyBorder="1" applyAlignment="1">
      <alignment horizontal="center" vertical="center"/>
    </xf>
    <xf numFmtId="0" fontId="20" fillId="11" borderId="20" xfId="0" applyFont="1" applyFill="1" applyBorder="1" applyAlignment="1">
      <alignment horizontal="center" vertical="center"/>
    </xf>
    <xf numFmtId="0" fontId="6" fillId="0" borderId="24" xfId="0" applyFont="1" applyBorder="1"/>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11" borderId="20" xfId="0" applyFont="1" applyFill="1" applyBorder="1" applyAlignment="1">
      <alignment horizontal="center" vertical="center" wrapText="1"/>
    </xf>
    <xf numFmtId="0" fontId="20" fillId="11" borderId="19" xfId="0" applyFont="1" applyFill="1" applyBorder="1" applyAlignment="1">
      <alignment horizontal="center" vertical="center"/>
    </xf>
    <xf numFmtId="0" fontId="20" fillId="13" borderId="19"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Alignment="1">
      <alignment horizontal="center" vertical="center" wrapText="1"/>
    </xf>
    <xf numFmtId="0" fontId="26" fillId="0" borderId="20" xfId="0" applyFont="1" applyBorder="1" applyAlignment="1">
      <alignment horizontal="center" vertical="center" wrapText="1"/>
    </xf>
    <xf numFmtId="0" fontId="9" fillId="0" borderId="26" xfId="0" applyFont="1" applyBorder="1"/>
    <xf numFmtId="0" fontId="6" fillId="0" borderId="27" xfId="0" applyFont="1" applyBorder="1"/>
    <xf numFmtId="0" fontId="26" fillId="11" borderId="20" xfId="0" applyFont="1" applyFill="1" applyBorder="1" applyAlignment="1">
      <alignment horizontal="center" vertical="center"/>
    </xf>
    <xf numFmtId="0" fontId="27" fillId="10" borderId="32" xfId="0" applyFont="1" applyFill="1" applyBorder="1" applyAlignment="1">
      <alignment horizontal="left" vertical="center"/>
    </xf>
    <xf numFmtId="0" fontId="6" fillId="0" borderId="36" xfId="0" applyFont="1" applyBorder="1"/>
    <xf numFmtId="0" fontId="28" fillId="10" borderId="33" xfId="0" applyFont="1" applyFill="1" applyBorder="1" applyAlignment="1">
      <alignment horizontal="left" vertical="center" wrapText="1"/>
    </xf>
    <xf numFmtId="0" fontId="6" fillId="0" borderId="34" xfId="0" applyFont="1" applyBorder="1"/>
    <xf numFmtId="0" fontId="6" fillId="0" borderId="35" xfId="0" applyFont="1" applyBorder="1"/>
    <xf numFmtId="0" fontId="6" fillId="0" borderId="37" xfId="0" applyFont="1" applyBorder="1"/>
    <xf numFmtId="0" fontId="6" fillId="0" borderId="38" xfId="0" applyFont="1" applyBorder="1"/>
    <xf numFmtId="0" fontId="6" fillId="0" borderId="39" xfId="0" applyFont="1" applyBorder="1"/>
    <xf numFmtId="0" fontId="33" fillId="0" borderId="42" xfId="0" applyFont="1" applyBorder="1" applyAlignment="1">
      <alignment horizontal="center"/>
    </xf>
    <xf numFmtId="0" fontId="31" fillId="15" borderId="43" xfId="0" applyFont="1" applyFill="1" applyBorder="1" applyAlignment="1">
      <alignment horizontal="center" vertical="center" wrapText="1"/>
    </xf>
    <xf numFmtId="0" fontId="6" fillId="0" borderId="44" xfId="0" applyFont="1" applyBorder="1"/>
    <xf numFmtId="0" fontId="6" fillId="0" borderId="45" xfId="0" applyFont="1" applyBorder="1"/>
    <xf numFmtId="0" fontId="33" fillId="15" borderId="23" xfId="0" applyFont="1" applyFill="1" applyBorder="1" applyAlignment="1">
      <alignment horizontal="center" vertical="center"/>
    </xf>
    <xf numFmtId="0" fontId="6" fillId="0" borderId="46" xfId="0" applyFont="1" applyBorder="1"/>
    <xf numFmtId="0" fontId="6" fillId="0" borderId="26" xfId="0" applyFont="1" applyBorder="1"/>
    <xf numFmtId="0" fontId="6" fillId="0" borderId="42" xfId="0" applyFont="1" applyBorder="1"/>
    <xf numFmtId="0" fontId="27" fillId="0" borderId="46" xfId="0" applyFont="1" applyBorder="1" applyAlignment="1">
      <alignment horizontal="center" vertical="center"/>
    </xf>
    <xf numFmtId="0" fontId="28" fillId="0" borderId="19" xfId="0" applyFont="1" applyBorder="1" applyAlignment="1">
      <alignment horizontal="left" vertical="top" wrapText="1"/>
    </xf>
    <xf numFmtId="181" fontId="31" fillId="15" borderId="19" xfId="0" applyNumberFormat="1" applyFont="1" applyFill="1" applyBorder="1"/>
    <xf numFmtId="0" fontId="28" fillId="10" borderId="29" xfId="0" applyFont="1" applyFill="1" applyBorder="1" applyAlignment="1">
      <alignment horizontal="left" vertical="center" wrapText="1"/>
    </xf>
    <xf numFmtId="0" fontId="6" fillId="0" borderId="30" xfId="0" applyFont="1" applyBorder="1"/>
    <xf numFmtId="0" fontId="6" fillId="0" borderId="31" xfId="0" applyFont="1" applyBorder="1"/>
    <xf numFmtId="0" fontId="28" fillId="10" borderId="29" xfId="0" applyFont="1" applyFill="1" applyBorder="1" applyAlignment="1">
      <alignment horizontal="left" vertical="center"/>
    </xf>
    <xf numFmtId="0" fontId="34" fillId="15" borderId="19" xfId="0" applyFont="1" applyFill="1" applyBorder="1" applyAlignment="1">
      <alignment vertical="center" wrapText="1"/>
    </xf>
    <xf numFmtId="0" fontId="34" fillId="15" borderId="19" xfId="0" applyFont="1" applyFill="1" applyBorder="1" applyAlignment="1">
      <alignment horizontal="left" vertical="center" wrapText="1"/>
    </xf>
    <xf numFmtId="0" fontId="28" fillId="0" borderId="49" xfId="0" applyFont="1" applyBorder="1" applyAlignment="1">
      <alignment horizontal="center"/>
    </xf>
    <xf numFmtId="0" fontId="6" fillId="0" borderId="50" xfId="0" applyFont="1" applyBorder="1"/>
    <xf numFmtId="0" fontId="31" fillId="15" borderId="51" xfId="0" applyFont="1" applyFill="1" applyBorder="1" applyAlignment="1">
      <alignment horizontal="center" vertical="center"/>
    </xf>
    <xf numFmtId="0" fontId="6" fillId="0" borderId="52" xfId="0" applyFont="1" applyBorder="1"/>
    <xf numFmtId="0" fontId="6" fillId="0" borderId="53" xfId="0" applyFont="1" applyBorder="1"/>
    <xf numFmtId="0" fontId="27" fillId="0" borderId="19" xfId="0" applyFont="1" applyBorder="1" applyAlignment="1">
      <alignment horizontal="center" vertical="center"/>
    </xf>
    <xf numFmtId="0" fontId="28" fillId="0" borderId="19" xfId="0" applyFont="1" applyBorder="1" applyAlignment="1">
      <alignment horizontal="center" vertical="center" wrapText="1"/>
    </xf>
    <xf numFmtId="0" fontId="28" fillId="0" borderId="19" xfId="0" applyFont="1" applyBorder="1" applyAlignment="1">
      <alignment horizontal="left" vertical="center" wrapText="1"/>
    </xf>
    <xf numFmtId="0" fontId="39" fillId="0" borderId="19" xfId="0" applyFont="1" applyBorder="1" applyAlignment="1">
      <alignment horizontal="center"/>
    </xf>
    <xf numFmtId="0" fontId="4" fillId="0" borderId="26" xfId="0" applyFont="1" applyBorder="1"/>
    <xf numFmtId="0" fontId="41" fillId="11" borderId="20" xfId="0" applyFont="1" applyFill="1" applyBorder="1" applyAlignment="1">
      <alignment horizontal="center" vertical="center"/>
    </xf>
    <xf numFmtId="0" fontId="41" fillId="0" borderId="0" xfId="0" applyFont="1" applyAlignment="1">
      <alignment horizontal="center" vertical="center" wrapText="1"/>
    </xf>
    <xf numFmtId="0" fontId="41" fillId="0" borderId="19" xfId="0" applyFont="1" applyBorder="1" applyAlignment="1">
      <alignment horizontal="center" vertical="center" wrapText="1"/>
    </xf>
    <xf numFmtId="0" fontId="41" fillId="11" borderId="20"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0" xfId="0" applyFont="1" applyAlignment="1">
      <alignment horizontal="center"/>
    </xf>
    <xf numFmtId="164" fontId="18" fillId="0" borderId="20"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4" fillId="0" borderId="20" xfId="0" applyFont="1" applyBorder="1" applyAlignment="1">
      <alignment horizontal="center" vertical="center" wrapText="1"/>
    </xf>
    <xf numFmtId="1" fontId="4" fillId="0" borderId="20" xfId="0" applyNumberFormat="1" applyFont="1" applyBorder="1" applyAlignment="1">
      <alignment horizontal="center" vertical="center" wrapText="1"/>
    </xf>
    <xf numFmtId="177" fontId="4" fillId="0" borderId="20" xfId="0" applyNumberFormat="1" applyFont="1" applyBorder="1" applyAlignment="1">
      <alignment horizontal="center" vertical="center"/>
    </xf>
    <xf numFmtId="164" fontId="1" fillId="0" borderId="20" xfId="0" applyNumberFormat="1" applyFont="1" applyBorder="1" applyAlignment="1">
      <alignment horizontal="center" vertical="center" wrapText="1"/>
    </xf>
    <xf numFmtId="0" fontId="4" fillId="0" borderId="20" xfId="0" applyFont="1" applyBorder="1" applyAlignment="1">
      <alignment horizontal="center"/>
    </xf>
    <xf numFmtId="177" fontId="1" fillId="0" borderId="20" xfId="0" applyNumberFormat="1" applyFont="1" applyBorder="1" applyAlignment="1">
      <alignment horizontal="center" vertical="center" wrapText="1"/>
    </xf>
    <xf numFmtId="0" fontId="41" fillId="0" borderId="57" xfId="0" applyFont="1" applyBorder="1" applyAlignment="1">
      <alignment horizontal="center" vertical="center" wrapText="1"/>
    </xf>
    <xf numFmtId="0" fontId="6" fillId="0" borderId="58" xfId="0" applyFont="1" applyBorder="1"/>
    <xf numFmtId="176" fontId="1" fillId="0" borderId="20" xfId="0" applyNumberFormat="1" applyFont="1" applyBorder="1" applyAlignment="1">
      <alignment horizontal="center" vertical="center" wrapText="1"/>
    </xf>
    <xf numFmtId="176" fontId="4" fillId="0" borderId="20" xfId="0" applyNumberFormat="1" applyFont="1" applyBorder="1" applyAlignment="1">
      <alignment horizontal="center" vertical="center"/>
    </xf>
    <xf numFmtId="0" fontId="18" fillId="0" borderId="19" xfId="0" applyFont="1" applyBorder="1" applyAlignment="1">
      <alignment horizontal="center" vertical="center" wrapText="1"/>
    </xf>
    <xf numFmtId="176" fontId="1" fillId="0" borderId="23" xfId="0" applyNumberFormat="1" applyFont="1" applyBorder="1" applyAlignment="1">
      <alignment horizontal="center" vertical="center" wrapText="1"/>
    </xf>
    <xf numFmtId="0" fontId="6" fillId="0" borderId="57" xfId="0" applyFont="1" applyBorder="1"/>
    <xf numFmtId="0" fontId="18" fillId="11" borderId="55" xfId="0" applyFont="1" applyFill="1" applyBorder="1" applyAlignment="1">
      <alignment horizontal="center" vertical="center"/>
    </xf>
    <xf numFmtId="0" fontId="6" fillId="0" borderId="56" xfId="0" applyFont="1" applyBorder="1"/>
    <xf numFmtId="0" fontId="18" fillId="11" borderId="20" xfId="0" applyFont="1" applyFill="1" applyBorder="1" applyAlignment="1">
      <alignment horizontal="center" vertical="center" wrapText="1"/>
    </xf>
    <xf numFmtId="0" fontId="17" fillId="0" borderId="0" xfId="0" applyFont="1" applyAlignment="1">
      <alignment horizontal="center" vertical="center"/>
    </xf>
    <xf numFmtId="0" fontId="17" fillId="0" borderId="19" xfId="0" applyFont="1" applyBorder="1" applyAlignment="1">
      <alignment horizontal="center" vertical="center" wrapText="1"/>
    </xf>
    <xf numFmtId="0" fontId="17" fillId="11" borderId="59" xfId="0" applyFont="1" applyFill="1" applyBorder="1" applyAlignment="1">
      <alignment horizontal="center" vertical="center" wrapText="1"/>
    </xf>
    <xf numFmtId="0" fontId="6" fillId="0" borderId="60" xfId="0" applyFont="1" applyBorder="1"/>
    <xf numFmtId="0" fontId="6" fillId="0" borderId="62" xfId="0" applyFont="1" applyBorder="1"/>
    <xf numFmtId="0" fontId="17" fillId="11" borderId="55" xfId="0" applyFont="1" applyFill="1" applyBorder="1" applyAlignment="1">
      <alignment horizontal="center" vertical="center"/>
    </xf>
    <xf numFmtId="0" fontId="6" fillId="0" borderId="61" xfId="0" applyFont="1" applyBorder="1"/>
    <xf numFmtId="0" fontId="17" fillId="0" borderId="20" xfId="0" applyFont="1" applyBorder="1" applyAlignment="1">
      <alignment horizontal="center" vertical="center" wrapText="1"/>
    </xf>
    <xf numFmtId="0" fontId="17" fillId="11" borderId="63" xfId="0" applyFont="1" applyFill="1" applyBorder="1" applyAlignment="1">
      <alignment horizontal="center" vertical="center"/>
    </xf>
    <xf numFmtId="0" fontId="6" fillId="0" borderId="66" xfId="0" applyFont="1" applyBorder="1"/>
    <xf numFmtId="0" fontId="47" fillId="0" borderId="23" xfId="0" applyFont="1" applyBorder="1" applyAlignment="1">
      <alignment horizontal="center" vertical="center"/>
    </xf>
    <xf numFmtId="0" fontId="17" fillId="0" borderId="23" xfId="0" applyFont="1" applyBorder="1" applyAlignment="1">
      <alignment horizontal="center" vertical="center" wrapText="1"/>
    </xf>
    <xf numFmtId="0" fontId="47" fillId="0" borderId="23" xfId="0" applyFont="1" applyBorder="1" applyAlignment="1">
      <alignment horizontal="center" vertical="center" wrapText="1"/>
    </xf>
    <xf numFmtId="186" fontId="17" fillId="0" borderId="20" xfId="0" applyNumberFormat="1" applyFont="1" applyBorder="1" applyAlignment="1">
      <alignment horizontal="center" vertical="center" wrapText="1"/>
    </xf>
    <xf numFmtId="0" fontId="17" fillId="0" borderId="2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xdr:col>
      <xdr:colOff>1457325</xdr:colOff>
      <xdr:row>3</xdr:row>
      <xdr:rowOff>571500</xdr:rowOff>
    </xdr:from>
    <xdr:ext cx="1095375" cy="647700"/>
    <xdr:pic>
      <xdr:nvPicPr>
        <xdr:cNvPr id="2" name="image3.png" descr="Logotipo, nombre de la empresa&#10;&#10;Descripción generada automáticamente"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3</xdr:row>
      <xdr:rowOff>523875</xdr:rowOff>
    </xdr:from>
    <xdr:ext cx="1714500" cy="561975"/>
    <xdr:pic>
      <xdr:nvPicPr>
        <xdr:cNvPr id="3" name="image2.png" descr="C:\Users\acetina\AppData\Local\Microsoft\Windows\INetCache\Content.Word\Logo Confecámaras.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2</xdr:row>
      <xdr:rowOff>19050</xdr:rowOff>
    </xdr:from>
    <xdr:ext cx="2905125" cy="46672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1133475</xdr:colOff>
      <xdr:row>1</xdr:row>
      <xdr:rowOff>95250</xdr:rowOff>
    </xdr:from>
    <xdr:ext cx="2133600" cy="676275"/>
    <xdr:pic>
      <xdr:nvPicPr>
        <xdr:cNvPr id="2" name="image2.png" descr="C:\Users\acetina\AppData\Local\Microsoft\Windows\INetCache\Content.Word\Logo Confecámaras.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3438525</xdr:colOff>
      <xdr:row>1</xdr:row>
      <xdr:rowOff>95250</xdr:rowOff>
    </xdr:from>
    <xdr:ext cx="1409700" cy="723900"/>
    <xdr:pic>
      <xdr:nvPicPr>
        <xdr:cNvPr id="3" name="image3.png" descr="Logotipo, nombre de la empresa&#10;&#10;Descripción generada automáticamente"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85725</xdr:colOff>
      <xdr:row>2</xdr:row>
      <xdr:rowOff>19050</xdr:rowOff>
    </xdr:from>
    <xdr:ext cx="3152775" cy="504825"/>
    <xdr:pic>
      <xdr:nvPicPr>
        <xdr:cNvPr id="4" name="image1.jp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3</xdr:row>
      <xdr:rowOff>66675</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1657350</xdr:colOff>
      <xdr:row>2</xdr:row>
      <xdr:rowOff>142875</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3790950</xdr:colOff>
      <xdr:row>2</xdr:row>
      <xdr:rowOff>142875</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5</xdr:row>
      <xdr:rowOff>171450</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3371850</xdr:colOff>
      <xdr:row>5</xdr:row>
      <xdr:rowOff>85725</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1362075</xdr:colOff>
      <xdr:row>5</xdr:row>
      <xdr:rowOff>85725</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4</xdr:row>
      <xdr:rowOff>0</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561975</xdr:colOff>
      <xdr:row>3</xdr:row>
      <xdr:rowOff>66675</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2828925</xdr:colOff>
      <xdr:row>3</xdr:row>
      <xdr:rowOff>47625</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104775</xdr:colOff>
      <xdr:row>1</xdr:row>
      <xdr:rowOff>104775</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352425</xdr:colOff>
      <xdr:row>1</xdr:row>
      <xdr:rowOff>19050</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2590800</xdr:colOff>
      <xdr:row>1</xdr:row>
      <xdr:rowOff>19050</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3</xdr:row>
      <xdr:rowOff>19050</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1685925</xdr:colOff>
      <xdr:row>2</xdr:row>
      <xdr:rowOff>504825</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523875</xdr:colOff>
      <xdr:row>2</xdr:row>
      <xdr:rowOff>485775</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6</xdr:row>
      <xdr:rowOff>19050</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619125</xdr:colOff>
      <xdr:row>5</xdr:row>
      <xdr:rowOff>85725</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2819400</xdr:colOff>
      <xdr:row>5</xdr:row>
      <xdr:rowOff>66675</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5</xdr:row>
      <xdr:rowOff>19050</xdr:rowOff>
    </xdr:from>
    <xdr:ext cx="3152775" cy="504825"/>
    <xdr:pic>
      <xdr:nvPicPr>
        <xdr:cNvPr id="2" name="image1.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1905000</xdr:colOff>
      <xdr:row>4</xdr:row>
      <xdr:rowOff>114300</xdr:rowOff>
    </xdr:from>
    <xdr:ext cx="2133600" cy="6762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4124325</xdr:colOff>
      <xdr:row>4</xdr:row>
      <xdr:rowOff>95250</xdr:rowOff>
    </xdr:from>
    <xdr:ext cx="1409700" cy="723900"/>
    <xdr:pic>
      <xdr:nvPicPr>
        <xdr:cNvPr id="4"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uan Verano" refreshedDate="44877.041373611108" refreshedVersion="5" recordCount="21">
  <cacheSource type="worksheet">
    <worksheetSource ref="B7:L28" sheet="Hoja8"/>
  </cacheSource>
  <cacheFields count="11">
    <cacheField name="CODIGO ACTV." numFmtId="0">
      <sharedItems count="14">
        <s v="ACTIVIDAD 1.1"/>
        <s v="ACTIVIDAD 1.2"/>
        <s v="ACTIVIDAD 2.1"/>
        <s v="ACTIVIDAD 2.2"/>
        <s v="ACTIVIDAD 2.3"/>
        <s v="ACTIVIDAD 2.4"/>
        <s v="ACTIVIDAD 3.1"/>
        <s v="ACTIVIDAD 3.2"/>
        <s v="ACTIVIDAD 3.3"/>
        <s v="ACTIVIDAD 3.4"/>
        <s v="ACTIVIDAD 3.5"/>
        <s v="TH"/>
        <s v="ADMIN"/>
        <s v="SUPER"/>
      </sharedItems>
    </cacheField>
    <cacheField name="NOMBRE ACTIVIDAD" numFmtId="0">
      <sharedItems/>
    </cacheField>
    <cacheField name="PAQUETE DE TRABAJO" numFmtId="0">
      <sharedItems/>
    </cacheField>
    <cacheField name="TIEMPO (MESES)" numFmtId="1">
      <sharedItems containsSemiMixedTypes="0" containsString="0" containsNumber="1" containsInteger="1" minValue="1" maxValue="18"/>
    </cacheField>
    <cacheField name="RUBRO" numFmtId="0">
      <sharedItems/>
    </cacheField>
    <cacheField name="COSTO (COP)" numFmtId="164">
      <sharedItems containsSemiMixedTypes="0" containsString="0" containsNumber="1" minValue="3040000" maxValue="574500000"/>
    </cacheField>
    <cacheField name="%  CONTRIBUCIÓN" numFmtId="0">
      <sharedItems containsSemiMixedTypes="0" containsString="0" containsNumber="1" minValue="0" maxValue="0.35918852783130795"/>
    </cacheField>
    <cacheField name="CONTRIBUCIÓN TH" numFmtId="165">
      <sharedItems containsString="0" containsBlank="1" containsNumber="1" minValue="0" maxValue="206353809.23908642"/>
    </cacheField>
    <cacheField name="RUBROS MGA" numFmtId="0">
      <sharedItems count="9">
        <s v="Mano de Obra Calificada"/>
        <s v="Servicios prestados a las empresas y servicios de producción"/>
        <s v="Servicios para la comunidad, sociales y personales"/>
        <s v="N/A"/>
        <s v="Materiales"/>
        <s v="Servicios domiciliarios"/>
        <s v="Transporte"/>
        <s v=" Servicios prestados a las empresas y servicios de producción" u="1"/>
        <s v=" Mano de Obra Calificada" u="1"/>
      </sharedItems>
    </cacheField>
    <cacheField name="PERIODO 0" numFmtId="164">
      <sharedItems containsString="0" containsBlank="1" containsNumber="1" minValue="3040000" maxValue="459600000"/>
    </cacheField>
    <cacheField name="PERIODO 1" numFmtId="164">
      <sharedItems containsString="0" containsBlank="1" containsNumber="1" minValue="3150000" maxValue="1149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
  <r>
    <x v="0"/>
    <s v="Identificar e invitar a las entidades y/o actores departamentales afines al emprendimiento y susceptibles de recibir la capacitación."/>
    <s v="Mapeo ( convocatoria 1)"/>
    <n v="1"/>
    <s v="01. Talento Humano"/>
    <n v="5750000"/>
    <n v="9.5970764320914333E-3"/>
    <n v="5513520.4102365281"/>
    <x v="0"/>
    <n v="5750000"/>
    <m/>
  </r>
  <r>
    <x v="0"/>
    <s v="Identificar e invitar a las entidades y/o actores departamentales afines al emprendimiento y susceptibles de recibir la capacitación."/>
    <s v="Convocatoria"/>
    <n v="1"/>
    <s v="05. Protección y Divulgacion"/>
    <n v="3040000"/>
    <n v="5.0739325832274704E-3"/>
    <n v="2914974.2690641819"/>
    <x v="1"/>
    <n v="3040000"/>
    <m/>
  </r>
  <r>
    <x v="1"/>
    <s v="Desarrollar capacitaciones (virtuales) para el fortalecimiento de las entidades y/o actores invitados."/>
    <s v="Capacitaciones"/>
    <n v="1"/>
    <s v="02. Capacitación"/>
    <n v="6771666.6666666716"/>
    <n v="1.1302296099590586E-2"/>
    <n v="6493169.1092147911"/>
    <x v="1"/>
    <n v="6771666.6666666716"/>
    <m/>
  </r>
  <r>
    <x v="1"/>
    <s v="Desarrollar capacitaciones (virtuales) para el fortalecimiento de las entidades y/o actores invitados."/>
    <s v="Capacitaciones"/>
    <n v="1"/>
    <s v="03. Servicios Tecnologicos"/>
    <n v="80000000"/>
    <n v="0.13352454166388081"/>
    <n v="76709849.185899526"/>
    <x v="0"/>
    <n v="80000000"/>
    <m/>
  </r>
  <r>
    <x v="2"/>
    <s v="Establecer la convocatoria para seleccionar los emprendedores y empresarios beneficiarios del proyecto."/>
    <s v="Talento humano mapeos ( convocatoria)"/>
    <n v="1"/>
    <s v="01. Talento Humano"/>
    <n v="11500000"/>
    <n v="1.9194152864182867E-2"/>
    <n v="11027040.820473056"/>
    <x v="1"/>
    <n v="11500000"/>
    <m/>
  </r>
  <r>
    <x v="2"/>
    <s v="Establecer la convocatoria para seleccionar los emprendedores y empresarios beneficiarios del proyecto."/>
    <s v="Talento humano evaluador ( convocatoria)"/>
    <n v="1"/>
    <s v="01. Talento Humano"/>
    <n v="75000000"/>
    <n v="0.12517925780988826"/>
    <n v="71915483.611780807"/>
    <x v="0"/>
    <n v="75000000"/>
    <m/>
  </r>
  <r>
    <x v="2"/>
    <s v="Establecer la convocatoria para seleccionar los emprendedores y empresarios beneficiarios del proyecto."/>
    <s v="Despliegue de convocatoria"/>
    <n v="2"/>
    <s v="05. Protección y Divulgacion"/>
    <n v="15249028"/>
    <n v="2.5451493431496063E-2"/>
    <n v="14621882.976394488"/>
    <x v="1"/>
    <n v="15249028"/>
    <m/>
  </r>
  <r>
    <x v="3"/>
    <s v="Desarrollar capacitaciones en las áreas temáticas propuestas y acompañar técnicamente a cada empresa para su implementación.."/>
    <s v="capacitacion y acompañamientoo tecnico "/>
    <n v="2"/>
    <s v="02. Capacitación"/>
    <n v="215204500"/>
    <n v="0.35918852783130795"/>
    <n v="206353809.23908642"/>
    <x v="1"/>
    <n v="215204500"/>
    <m/>
  </r>
  <r>
    <x v="4"/>
    <s v="Fomentar el intercambio de experiencias para enriquecer la cultura emprendedora departamental."/>
    <s v="Talento Humano (Convocatoria Proveedores de soluciones tecnologicas)"/>
    <n v="1"/>
    <s v="05. Protección y Divulgacion"/>
    <n v="16500000"/>
    <n v="2.7539436718175415E-2"/>
    <n v="15821406.394591777"/>
    <x v="1"/>
    <n v="16500000"/>
    <m/>
  </r>
  <r>
    <x v="5"/>
    <s v="Realizar monitoreo y seguimiento del programa"/>
    <s v="Profesional de seguimiento y avance"/>
    <n v="1"/>
    <s v="01. Talento Humano"/>
    <n v="20000000"/>
    <n v="3.3381135415970202E-2"/>
    <n v="19177462.296474881"/>
    <x v="0"/>
    <n v="20000000"/>
    <m/>
  </r>
  <r>
    <x v="6"/>
    <s v="Generar conexiones entre los beneficiarios con empresas o entidades estratégicas para incentivar sus ventas."/>
    <s v="05. Protección y Divulgacion"/>
    <n v="1"/>
    <s v="05. Protección y Divulgacion"/>
    <n v="8364000"/>
    <n v="1.3959990830958738E-2"/>
    <n v="8020014.7323857946"/>
    <x v="1"/>
    <m/>
    <n v="8364000"/>
  </r>
  <r>
    <x v="7"/>
    <s v=" Realizar rueda de oferta de servicios financieros."/>
    <s v="05. Protección y Divulgacion"/>
    <n v="1"/>
    <s v="05. Protección y Divulgacion"/>
    <n v="3150000"/>
    <n v="5.2575288280153065E-3"/>
    <n v="3020450.3116947934"/>
    <x v="1"/>
    <m/>
    <n v="3150000"/>
  </r>
  <r>
    <x v="8"/>
    <s v="Entregar incentivo económico para los 10 emprendimientos con mejor desempeño durante el programa. "/>
    <s v="Talento Humano "/>
    <n v="1"/>
    <s v="01. Talento Humano"/>
    <n v="19600000"/>
    <n v="3.2713512707650799E-2"/>
    <n v="18793913.050545383"/>
    <x v="0"/>
    <m/>
    <n v="19600000"/>
  </r>
  <r>
    <x v="8"/>
    <s v="Entregar incentivo económico para los 10 emprendimientos con mejor desempeño durante el programa. "/>
    <s v="Financiacion"/>
    <n v="1"/>
    <s v="Cofinanciación de iniciativas."/>
    <n v="100000000"/>
    <n v="0.16690567707985102"/>
    <n v="95887311.482374415"/>
    <x v="2"/>
    <n v="80000000"/>
    <n v="20000000"/>
  </r>
  <r>
    <x v="9"/>
    <s v="Visibilizar los emprendimientos y empresas beneficiarias."/>
    <s v="Visibilizacion de emprendimientos"/>
    <n v="1"/>
    <s v="05. Protección y Divulgacion"/>
    <n v="11000000"/>
    <n v="1.8359624478783611E-2"/>
    <n v="10547604.263061184"/>
    <x v="1"/>
    <m/>
    <n v="11000000"/>
  </r>
  <r>
    <x v="10"/>
    <s v="Realizar la graduación y cierre del programa. "/>
    <s v="Cierre "/>
    <n v="1"/>
    <s v="05. Protección y Divulgacion"/>
    <n v="8011600"/>
    <n v="1.3371815224929343E-2"/>
    <n v="7682107.8467219071"/>
    <x v="1"/>
    <m/>
    <n v="8011600"/>
  </r>
  <r>
    <x v="11"/>
    <s v="Apoyo y acompañamiento de Talento Humano"/>
    <s v="Talento Humano"/>
    <n v="15"/>
    <s v="01. Talento Humano"/>
    <n v="574500000"/>
    <n v="0"/>
    <n v="0"/>
    <x v="3"/>
    <n v="459600000"/>
    <n v="114900000"/>
  </r>
  <r>
    <x v="12"/>
    <s v="Suministros Administrativos "/>
    <s v="Materiales Administración"/>
    <n v="15"/>
    <s v="07. Administrativos "/>
    <n v="17773800"/>
    <n v="0"/>
    <n v="0"/>
    <x v="4"/>
    <n v="14219040"/>
    <n v="3554760"/>
  </r>
  <r>
    <x v="12"/>
    <s v="Suministros Administrativos "/>
    <s v="Servicios generales Administración"/>
    <n v="15"/>
    <s v="07. Administrativos "/>
    <n v="25348500"/>
    <n v="0"/>
    <m/>
    <x v="5"/>
    <n v="20278800"/>
    <n v="5069700"/>
  </r>
  <r>
    <x v="12"/>
    <s v="Suministros Administrativos "/>
    <s v="Servicios generales Administración"/>
    <n v="18"/>
    <s v="06. Gastos de viaje"/>
    <n v="17522976.92307692"/>
    <n v="0"/>
    <m/>
    <x v="6"/>
    <n v="14018381.538461536"/>
    <n v="3504595.384615384"/>
  </r>
  <r>
    <x v="13"/>
    <s v="Gestión Supervición"/>
    <s v="Supervición"/>
    <n v="18"/>
    <s v="08.Gastos apoyo supervision"/>
    <n v="120000000"/>
    <n v="0"/>
    <n v="0"/>
    <x v="0"/>
    <n v="96000000"/>
    <n v="24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CARGUE MGA" cacheId="7" applyNumberFormats="0" applyBorderFormats="0" applyFontFormats="0" applyPatternFormats="0" applyAlignmentFormats="0" applyWidthHeightFormats="0" dataCaption="" updatedVersion="5" compact="0" compactData="0">
  <location ref="A3:E5" firstHeaderRow="1" firstDataRow="2" firstDataCol="2"/>
  <pivotFields count="11">
    <pivotField name="CODIGO ACTV." axis="axisRow" compact="0" outline="0" multipleItemSelectionAllowed="1" showAll="0" sortType="ascending">
      <items count="15">
        <item x="0"/>
        <item x="1"/>
        <item x="2"/>
        <item x="3"/>
        <item x="4"/>
        <item x="5"/>
        <item x="6"/>
        <item x="7"/>
        <item x="8"/>
        <item x="9"/>
        <item x="10"/>
        <item x="12"/>
        <item x="13"/>
        <item x="11"/>
        <item t="default"/>
      </items>
    </pivotField>
    <pivotField name="NOMBRE ACTIVIDAD" compact="0" outline="0" multipleItemSelectionAllowed="1" showAll="0"/>
    <pivotField name="PAQUETE DE TRABAJO" compact="0" outline="0" multipleItemSelectionAllowed="1" showAll="0"/>
    <pivotField name="TIEMPO (MESES)" compact="0" numFmtId="1" outline="0" multipleItemSelectionAllowed="1" showAll="0"/>
    <pivotField name="RUBRO" compact="0" outline="0" multipleItemSelectionAllowed="1" showAll="0"/>
    <pivotField name="COSTO (COP)" compact="0" numFmtId="164" outline="0" multipleItemSelectionAllowed="1" showAll="0"/>
    <pivotField name="%  CONTRIBUCIÓN" compact="0" numFmtId="10" outline="0" multipleItemSelectionAllowed="1" showAll="0"/>
    <pivotField name="CONTRIBUCIÓN TH" dataField="1" compact="0" numFmtId="165" outline="0" multipleItemSelectionAllowed="1" showAll="0"/>
    <pivotField name="RUBROS MGA" axis="axisRow" compact="0" numFmtId="165" outline="0" multipleItemSelectionAllowed="1" showAll="0" sortType="ascending">
      <items count="10">
        <item m="1" x="8"/>
        <item m="1" x="7"/>
        <item x="0"/>
        <item x="4"/>
        <item x="3"/>
        <item x="5"/>
        <item x="2"/>
        <item x="1"/>
        <item x="6"/>
        <item t="default"/>
      </items>
    </pivotField>
    <pivotField name="PERIODO 0" dataField="1" compact="0" numFmtId="164" outline="0" multipleItemSelectionAllowed="1" showAll="0"/>
    <pivotField name="PERIODO 1" dataField="1" compact="0" outline="0" multipleItemSelectionAllowed="1" showAll="0"/>
  </pivotFields>
  <rowFields count="2">
    <field x="0"/>
    <field x="8"/>
  </rowFields>
  <rowItems count="35">
    <i>
      <x/>
      <x v="2"/>
    </i>
    <i r="1">
      <x v="7"/>
    </i>
    <i t="default">
      <x/>
    </i>
    <i>
      <x v="1"/>
      <x v="2"/>
    </i>
    <i r="1">
      <x v="7"/>
    </i>
    <i t="default">
      <x v="1"/>
    </i>
    <i>
      <x v="2"/>
      <x v="2"/>
    </i>
    <i r="1">
      <x v="7"/>
    </i>
    <i t="default">
      <x v="2"/>
    </i>
    <i>
      <x v="3"/>
      <x v="7"/>
    </i>
    <i t="default">
      <x v="3"/>
    </i>
    <i>
      <x v="4"/>
      <x v="7"/>
    </i>
    <i t="default">
      <x v="4"/>
    </i>
    <i>
      <x v="5"/>
      <x v="2"/>
    </i>
    <i t="default">
      <x v="5"/>
    </i>
    <i>
      <x v="6"/>
      <x v="7"/>
    </i>
    <i t="default">
      <x v="6"/>
    </i>
    <i>
      <x v="7"/>
      <x v="7"/>
    </i>
    <i t="default">
      <x v="7"/>
    </i>
    <i>
      <x v="8"/>
      <x v="2"/>
    </i>
    <i r="1">
      <x v="6"/>
    </i>
    <i t="default">
      <x v="8"/>
    </i>
    <i>
      <x v="9"/>
      <x v="7"/>
    </i>
    <i t="default">
      <x v="9"/>
    </i>
    <i>
      <x v="10"/>
      <x v="7"/>
    </i>
    <i t="default">
      <x v="10"/>
    </i>
    <i>
      <x v="11"/>
      <x v="3"/>
    </i>
    <i r="1">
      <x v="5"/>
    </i>
    <i r="1">
      <x v="8"/>
    </i>
    <i t="default">
      <x v="11"/>
    </i>
    <i>
      <x v="12"/>
      <x v="2"/>
    </i>
    <i t="default">
      <x v="12"/>
    </i>
    <i>
      <x v="13"/>
      <x v="4"/>
    </i>
    <i t="default">
      <x v="13"/>
    </i>
    <i t="grand">
      <x/>
    </i>
  </rowItems>
  <colFields count="1">
    <field x="-2"/>
  </colFields>
  <colItems count="3">
    <i>
      <x/>
    </i>
    <i i="1">
      <x v="1"/>
    </i>
    <i i="2">
      <x v="2"/>
    </i>
  </colItems>
  <dataFields count="3">
    <dataField name="Suma de CONTRIBUCIÓN TH" fld="7" baseField="0"/>
    <dataField name="Suma de PERIODO 0" fld="9" baseField="0"/>
    <dataField name="Suma de PERIODO 1" fld="10"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horariodebuses.com.co/flota-huila.html" TargetMode="External"/><Relationship Id="rId3" Type="http://schemas.openxmlformats.org/officeDocument/2006/relationships/hyperlink" Target="https://www.horariodebuses.com.co/flota-huila.html" TargetMode="External"/><Relationship Id="rId7" Type="http://schemas.openxmlformats.org/officeDocument/2006/relationships/hyperlink" Target="https://www.horariodebuses.com.co/coomotor.html" TargetMode="External"/><Relationship Id="rId2" Type="http://schemas.openxmlformats.org/officeDocument/2006/relationships/hyperlink" Target="https://www.horariodebuses.com.co/flota-huila.html" TargetMode="External"/><Relationship Id="rId1" Type="http://schemas.openxmlformats.org/officeDocument/2006/relationships/hyperlink" Target="https://www.horariodebuses.com.co/flota-huila.html" TargetMode="External"/><Relationship Id="rId6" Type="http://schemas.openxmlformats.org/officeDocument/2006/relationships/hyperlink" Target="https://www.horariodebuses.com.co/flota-huila.html" TargetMode="External"/><Relationship Id="rId5" Type="http://schemas.openxmlformats.org/officeDocument/2006/relationships/hyperlink" Target="https://www.horariodebuses.com.co/flota-huila.html" TargetMode="External"/><Relationship Id="rId10" Type="http://schemas.openxmlformats.org/officeDocument/2006/relationships/hyperlink" Target="https://www.horariodebuses.com.co/flota-huila.html" TargetMode="External"/><Relationship Id="rId4" Type="http://schemas.openxmlformats.org/officeDocument/2006/relationships/hyperlink" Target="https://www.horariodebuses.com.co/coomotor.html" TargetMode="External"/><Relationship Id="rId9" Type="http://schemas.openxmlformats.org/officeDocument/2006/relationships/hyperlink" Target="https://www.horariodebuses.com.co/coomotor.html"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hyperlink" Target="https://www.cchuila.org/wp-content/uploads/2022/01/TARIFA-ALQUILER-DE-AUDITORIOS-Y-PLAZOLETAS-2022.pdf"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AppData/Google%20Drive/_02%20Proyectos%20Up%20Holding/SGR_CHO_Innovacion/_00000_13072018_Innovacion/04_Presupuesto%20Colciencias/01_Talento_Humano/RS_DAFP_229_2016.pdf" TargetMode="External"/><Relationship Id="rId1" Type="http://schemas.openxmlformats.org/officeDocument/2006/relationships/hyperlink" Target="http://../AppData/Google%20Drive/_02%20Proyectos%20Up%20Holding/SGR_CHO_Innovacion/_00000_13072018_Innovacion/04_Presupuesto%20Colciencias/01_Talento_Humano/RS_DAFP_229_2016.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000"/>
  <sheetViews>
    <sheetView workbookViewId="0"/>
  </sheetViews>
  <sheetFormatPr baseColWidth="10" defaultColWidth="14.42578125" defaultRowHeight="15" customHeight="1"/>
  <cols>
    <col min="1" max="1" width="58.7109375" customWidth="1"/>
    <col min="2" max="2" width="25.85546875" customWidth="1"/>
    <col min="3" max="4" width="18.5703125" customWidth="1"/>
    <col min="5" max="5" width="18" customWidth="1"/>
    <col min="6" max="26" width="10.7109375" customWidth="1"/>
  </cols>
  <sheetData>
    <row r="3" spans="1:5">
      <c r="A3" s="419"/>
      <c r="B3" s="420"/>
      <c r="C3" s="421" t="s">
        <v>402</v>
      </c>
      <c r="D3" s="420"/>
      <c r="E3" s="422"/>
    </row>
    <row r="4" spans="1:5">
      <c r="A4" s="421" t="s">
        <v>7</v>
      </c>
      <c r="B4" s="421" t="s">
        <v>15</v>
      </c>
      <c r="C4" s="419" t="s">
        <v>403</v>
      </c>
      <c r="D4" s="423" t="s">
        <v>404</v>
      </c>
      <c r="E4" s="424" t="s">
        <v>405</v>
      </c>
    </row>
    <row r="5" spans="1:5">
      <c r="A5" s="425" t="s">
        <v>18</v>
      </c>
      <c r="B5" s="426" t="s">
        <v>22</v>
      </c>
      <c r="C5" s="427">
        <v>5513520.4102365281</v>
      </c>
      <c r="D5" s="428">
        <v>5750000</v>
      </c>
      <c r="E5" s="429"/>
    </row>
    <row r="6" spans="1:5">
      <c r="A6" s="3"/>
      <c r="B6" s="4"/>
      <c r="C6" s="4"/>
      <c r="D6" s="4"/>
      <c r="E6" s="4">
        <v>0</v>
      </c>
    </row>
    <row r="7" spans="1:5">
      <c r="A7" s="3"/>
      <c r="B7" s="4"/>
      <c r="C7" s="4"/>
      <c r="D7" s="4"/>
      <c r="E7" s="4"/>
    </row>
    <row r="8" spans="1:5">
      <c r="A8" s="3"/>
      <c r="B8" s="4"/>
      <c r="C8" s="4"/>
      <c r="D8" s="4"/>
      <c r="E8" s="4">
        <f t="shared" ref="E8:E9" si="0">SUM(B8:D8)</f>
        <v>0</v>
      </c>
    </row>
    <row r="9" spans="1:5">
      <c r="A9" s="3"/>
      <c r="B9" s="4"/>
      <c r="C9" s="4"/>
      <c r="D9" s="4"/>
      <c r="E9" s="4">
        <f t="shared" si="0"/>
        <v>0</v>
      </c>
    </row>
    <row r="10" spans="1:5">
      <c r="A10" s="3"/>
      <c r="B10" s="4"/>
      <c r="C10" s="4"/>
      <c r="D10" s="4"/>
      <c r="E10" s="4"/>
    </row>
    <row r="11" spans="1:5">
      <c r="A11" s="3"/>
      <c r="B11" s="4"/>
      <c r="C11" s="4"/>
      <c r="D11" s="4"/>
      <c r="E11" s="4">
        <f t="shared" ref="E11:E12" si="1">SUM(B11:D11)</f>
        <v>0</v>
      </c>
    </row>
    <row r="12" spans="1:5">
      <c r="A12" s="3"/>
      <c r="B12" s="4"/>
      <c r="C12" s="4"/>
      <c r="D12" s="4"/>
      <c r="E12" s="4">
        <f t="shared" si="1"/>
        <v>0</v>
      </c>
    </row>
    <row r="13" spans="1:5">
      <c r="A13" s="3"/>
      <c r="B13" s="4"/>
      <c r="C13" s="4"/>
      <c r="D13" s="4"/>
      <c r="E13" s="4"/>
    </row>
    <row r="14" spans="1:5">
      <c r="A14" s="3"/>
      <c r="B14" s="4"/>
      <c r="C14" s="4"/>
      <c r="D14" s="4"/>
      <c r="E14" s="4">
        <f>SUM(B14:D14)</f>
        <v>0</v>
      </c>
    </row>
    <row r="15" spans="1:5">
      <c r="A15" s="3"/>
      <c r="B15" s="4"/>
      <c r="C15" s="4"/>
      <c r="D15" s="4"/>
      <c r="E15" s="4"/>
    </row>
    <row r="16" spans="1:5">
      <c r="A16" s="3"/>
      <c r="B16" s="4"/>
      <c r="C16" s="4"/>
      <c r="D16" s="4"/>
      <c r="E16" s="4">
        <f>SUM(B16:D16)</f>
        <v>0</v>
      </c>
    </row>
    <row r="17" spans="1:5">
      <c r="A17" s="3"/>
      <c r="B17" s="4"/>
      <c r="C17" s="4"/>
      <c r="D17" s="4"/>
      <c r="E17" s="4"/>
    </row>
    <row r="18" spans="1:5">
      <c r="A18" s="3"/>
      <c r="B18" s="4"/>
      <c r="C18" s="4"/>
      <c r="D18" s="4"/>
      <c r="E18" s="4">
        <f>SUM(B18:D18)</f>
        <v>0</v>
      </c>
    </row>
    <row r="19" spans="1:5">
      <c r="A19" s="3"/>
      <c r="B19" s="4"/>
      <c r="C19" s="4"/>
      <c r="D19" s="4"/>
      <c r="E19" s="4"/>
    </row>
    <row r="20" spans="1:5">
      <c r="A20" s="3"/>
      <c r="B20" s="4"/>
      <c r="C20" s="4"/>
      <c r="D20" s="4"/>
      <c r="E20" s="4">
        <f>SUM(B20:D20)</f>
        <v>0</v>
      </c>
    </row>
    <row r="21" spans="1:5" ht="15.75" customHeight="1">
      <c r="A21" s="3"/>
      <c r="B21" s="4"/>
      <c r="C21" s="4"/>
      <c r="D21" s="4"/>
      <c r="E21" s="4"/>
    </row>
    <row r="22" spans="1:5" ht="15.75" customHeight="1">
      <c r="A22" s="3"/>
      <c r="B22" s="4"/>
      <c r="C22" s="4"/>
      <c r="D22" s="4"/>
      <c r="E22" s="4">
        <f>SUM(B22:D22)</f>
        <v>0</v>
      </c>
    </row>
    <row r="23" spans="1:5" ht="15.75" customHeight="1">
      <c r="A23" s="3"/>
      <c r="B23" s="4"/>
      <c r="C23" s="4"/>
      <c r="D23" s="4"/>
      <c r="E23" s="4"/>
    </row>
    <row r="24" spans="1:5" ht="15.75" customHeight="1">
      <c r="A24" s="3"/>
      <c r="B24" s="4"/>
      <c r="C24" s="4"/>
      <c r="D24" s="4"/>
      <c r="E24" s="4">
        <f t="shared" ref="E24:E25" si="2">SUM(B24:D24)</f>
        <v>0</v>
      </c>
    </row>
    <row r="25" spans="1:5" ht="15.75" customHeight="1">
      <c r="A25" s="3"/>
      <c r="B25" s="4"/>
      <c r="C25" s="4"/>
      <c r="D25" s="4"/>
      <c r="E25" s="4">
        <f t="shared" si="2"/>
        <v>0</v>
      </c>
    </row>
    <row r="26" spans="1:5" ht="15.75" customHeight="1">
      <c r="A26" s="3"/>
      <c r="B26" s="4"/>
      <c r="C26" s="4"/>
      <c r="D26" s="4"/>
      <c r="E26" s="4"/>
    </row>
    <row r="27" spans="1:5" ht="15.75" customHeight="1">
      <c r="A27" s="3"/>
      <c r="B27" s="4"/>
      <c r="C27" s="4"/>
      <c r="D27" s="4"/>
      <c r="E27" s="4">
        <f>SUM(B27:D27)</f>
        <v>0</v>
      </c>
    </row>
    <row r="28" spans="1:5" ht="15.75" customHeight="1">
      <c r="A28" s="3"/>
      <c r="B28" s="4"/>
      <c r="C28" s="4"/>
      <c r="D28" s="4"/>
      <c r="E28" s="4"/>
    </row>
    <row r="29" spans="1:5" ht="15.75" customHeight="1">
      <c r="A29" s="3"/>
      <c r="B29" s="4"/>
      <c r="C29" s="4"/>
      <c r="D29" s="4"/>
      <c r="E29" s="4">
        <f>SUM(B29:D29)</f>
        <v>0</v>
      </c>
    </row>
    <row r="30" spans="1:5" ht="15.75" customHeight="1">
      <c r="A30" s="3"/>
      <c r="B30" s="4"/>
      <c r="C30" s="4"/>
      <c r="D30" s="4"/>
      <c r="E30" s="4"/>
    </row>
    <row r="31" spans="1:5" ht="15.75" customHeight="1">
      <c r="A31" s="3"/>
      <c r="B31" s="4"/>
      <c r="C31" s="4"/>
      <c r="D31" s="4"/>
      <c r="E31" s="4">
        <f t="shared" ref="E31:E33" si="3">SUM(B31:D31)</f>
        <v>0</v>
      </c>
    </row>
    <row r="32" spans="1:5" ht="15.75" customHeight="1">
      <c r="A32" s="3"/>
      <c r="B32" s="4"/>
      <c r="C32" s="4"/>
      <c r="D32" s="4"/>
      <c r="E32" s="4">
        <f t="shared" si="3"/>
        <v>0</v>
      </c>
    </row>
    <row r="33" spans="1:5" ht="15.75" customHeight="1">
      <c r="A33" s="3"/>
      <c r="B33" s="4"/>
      <c r="C33" s="4"/>
      <c r="D33" s="4"/>
      <c r="E33" s="4">
        <f t="shared" si="3"/>
        <v>0</v>
      </c>
    </row>
    <row r="34" spans="1:5" ht="15.75" customHeight="1">
      <c r="A34" s="3"/>
      <c r="B34" s="4"/>
      <c r="C34" s="4"/>
      <c r="D34" s="4"/>
      <c r="E34" s="4"/>
    </row>
    <row r="35" spans="1:5" ht="15.75" customHeight="1">
      <c r="A35" s="3"/>
      <c r="B35" s="4"/>
      <c r="C35" s="4"/>
      <c r="D35" s="4"/>
      <c r="E35" s="4">
        <f>SUM(B35:D35)</f>
        <v>0</v>
      </c>
    </row>
    <row r="36" spans="1:5" ht="15.75" customHeight="1">
      <c r="A36" s="3"/>
      <c r="B36" s="4"/>
      <c r="C36" s="4"/>
      <c r="D36" s="4"/>
      <c r="E36" s="4"/>
    </row>
    <row r="37" spans="1:5" ht="15.75" customHeight="1">
      <c r="A37" s="3"/>
      <c r="B37" s="4"/>
      <c r="C37" s="5"/>
      <c r="D37" s="5"/>
      <c r="E37" s="4"/>
    </row>
    <row r="38" spans="1:5" ht="15.75" customHeight="1">
      <c r="A38" s="3"/>
      <c r="B38" s="6"/>
      <c r="C38" s="4"/>
      <c r="D38" s="4"/>
      <c r="E38" s="6">
        <f>SUM(E3:E37)</f>
        <v>0</v>
      </c>
    </row>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D1:O1000"/>
  <sheetViews>
    <sheetView workbookViewId="0"/>
  </sheetViews>
  <sheetFormatPr baseColWidth="10" defaultColWidth="14.42578125" defaultRowHeight="15" customHeight="1"/>
  <cols>
    <col min="1" max="5" width="10.7109375" customWidth="1"/>
    <col min="6" max="6" width="14.5703125" customWidth="1"/>
    <col min="7" max="7" width="11.42578125" customWidth="1"/>
    <col min="8" max="11" width="10.7109375" customWidth="1"/>
    <col min="12" max="12" width="16.140625" customWidth="1"/>
    <col min="13" max="13" width="11.42578125" customWidth="1"/>
    <col min="14" max="26" width="10.7109375" customWidth="1"/>
  </cols>
  <sheetData>
    <row r="1" spans="4:15">
      <c r="G1" s="4"/>
      <c r="M1" s="4"/>
    </row>
    <row r="2" spans="4:15">
      <c r="G2" s="4"/>
      <c r="M2" s="4"/>
    </row>
    <row r="3" spans="4:15">
      <c r="D3" s="504" t="s">
        <v>245</v>
      </c>
      <c r="E3" s="262" t="s">
        <v>246</v>
      </c>
      <c r="F3" s="262" t="s">
        <v>247</v>
      </c>
      <c r="G3" s="263">
        <v>45000</v>
      </c>
      <c r="H3" s="209" t="s">
        <v>248</v>
      </c>
      <c r="K3" s="1"/>
      <c r="M3" s="4"/>
    </row>
    <row r="4" spans="4:15">
      <c r="D4" s="447"/>
      <c r="E4" s="262" t="s">
        <v>246</v>
      </c>
      <c r="F4" s="262" t="s">
        <v>249</v>
      </c>
      <c r="G4" s="264">
        <v>35000</v>
      </c>
      <c r="H4" s="209" t="s">
        <v>248</v>
      </c>
      <c r="M4" s="4"/>
    </row>
    <row r="5" spans="4:15">
      <c r="D5" s="447"/>
      <c r="E5" s="262" t="s">
        <v>246</v>
      </c>
      <c r="F5" s="262" t="s">
        <v>250</v>
      </c>
      <c r="G5" s="264">
        <v>35000</v>
      </c>
      <c r="H5" s="209" t="s">
        <v>248</v>
      </c>
      <c r="J5" s="504" t="s">
        <v>251</v>
      </c>
      <c r="K5" s="262" t="s">
        <v>246</v>
      </c>
      <c r="L5" s="262" t="s">
        <v>252</v>
      </c>
      <c r="M5" s="263">
        <v>57000</v>
      </c>
      <c r="N5" s="209" t="s">
        <v>253</v>
      </c>
    </row>
    <row r="6" spans="4:15">
      <c r="D6" s="447"/>
      <c r="E6" s="262" t="s">
        <v>246</v>
      </c>
      <c r="F6" s="262" t="s">
        <v>254</v>
      </c>
      <c r="G6" s="264">
        <v>30000</v>
      </c>
      <c r="H6" s="1" t="s">
        <v>255</v>
      </c>
      <c r="J6" s="447"/>
      <c r="K6" s="262" t="s">
        <v>246</v>
      </c>
      <c r="L6" s="262" t="s">
        <v>256</v>
      </c>
      <c r="M6" s="264">
        <v>35000</v>
      </c>
      <c r="N6" s="1" t="s">
        <v>257</v>
      </c>
    </row>
    <row r="7" spans="4:15">
      <c r="D7" s="447"/>
      <c r="E7" s="262" t="s">
        <v>246</v>
      </c>
      <c r="F7" s="262" t="s">
        <v>258</v>
      </c>
      <c r="G7" s="264">
        <v>35000</v>
      </c>
      <c r="H7" s="209" t="s">
        <v>248</v>
      </c>
      <c r="J7" s="447"/>
      <c r="K7" s="262" t="s">
        <v>246</v>
      </c>
      <c r="L7" s="262" t="s">
        <v>259</v>
      </c>
      <c r="M7" s="264">
        <v>42000</v>
      </c>
      <c r="N7" s="1" t="s">
        <v>255</v>
      </c>
    </row>
    <row r="8" spans="4:15">
      <c r="D8" s="447"/>
      <c r="E8" s="262" t="s">
        <v>246</v>
      </c>
      <c r="F8" s="262" t="s">
        <v>260</v>
      </c>
      <c r="G8" s="264">
        <v>43000</v>
      </c>
      <c r="H8" s="1" t="s">
        <v>257</v>
      </c>
      <c r="J8" s="447"/>
      <c r="K8" s="262" t="s">
        <v>246</v>
      </c>
      <c r="L8" s="262" t="s">
        <v>261</v>
      </c>
      <c r="M8" s="264">
        <v>41000</v>
      </c>
      <c r="N8" s="1" t="s">
        <v>255</v>
      </c>
    </row>
    <row r="9" spans="4:15">
      <c r="D9" s="447"/>
      <c r="E9" s="262" t="s">
        <v>246</v>
      </c>
      <c r="F9" s="262" t="s">
        <v>262</v>
      </c>
      <c r="G9" s="264">
        <v>45000</v>
      </c>
      <c r="H9" s="209" t="s">
        <v>248</v>
      </c>
      <c r="J9" s="447"/>
      <c r="K9" s="262" t="s">
        <v>246</v>
      </c>
      <c r="L9" s="262" t="s">
        <v>263</v>
      </c>
      <c r="M9" s="264">
        <v>38400</v>
      </c>
      <c r="N9" s="1" t="s">
        <v>264</v>
      </c>
    </row>
    <row r="10" spans="4:15">
      <c r="D10" s="448"/>
      <c r="E10" s="262" t="s">
        <v>246</v>
      </c>
      <c r="F10" s="262" t="s">
        <v>265</v>
      </c>
      <c r="G10" s="264">
        <v>45000</v>
      </c>
      <c r="H10" s="1" t="s">
        <v>257</v>
      </c>
      <c r="J10" s="447"/>
      <c r="K10" s="262" t="s">
        <v>246</v>
      </c>
      <c r="L10" s="262" t="s">
        <v>260</v>
      </c>
      <c r="M10" s="264">
        <v>43000</v>
      </c>
      <c r="N10" s="209" t="s">
        <v>253</v>
      </c>
    </row>
    <row r="11" spans="4:15">
      <c r="G11" s="265">
        <f>AVERAGE(G3:G10)</f>
        <v>39125</v>
      </c>
      <c r="H11" s="2">
        <f>+G11*2</f>
        <v>78250</v>
      </c>
      <c r="J11" s="447"/>
      <c r="K11" s="262" t="s">
        <v>246</v>
      </c>
      <c r="L11" s="262" t="s">
        <v>266</v>
      </c>
      <c r="M11" s="264">
        <v>50000</v>
      </c>
      <c r="N11" s="209" t="s">
        <v>248</v>
      </c>
    </row>
    <row r="12" spans="4:15">
      <c r="D12" s="504" t="s">
        <v>267</v>
      </c>
      <c r="E12" s="262" t="s">
        <v>246</v>
      </c>
      <c r="F12" s="262" t="s">
        <v>268</v>
      </c>
      <c r="G12" s="264">
        <v>8500</v>
      </c>
      <c r="H12" s="1" t="s">
        <v>257</v>
      </c>
      <c r="J12" s="447"/>
      <c r="K12" s="262" t="s">
        <v>246</v>
      </c>
      <c r="L12" s="262" t="s">
        <v>269</v>
      </c>
      <c r="M12" s="264">
        <v>42000</v>
      </c>
      <c r="N12" s="1" t="s">
        <v>255</v>
      </c>
    </row>
    <row r="13" spans="4:15">
      <c r="D13" s="447"/>
      <c r="E13" s="262" t="s">
        <v>246</v>
      </c>
      <c r="F13" s="262" t="s">
        <v>270</v>
      </c>
      <c r="G13" s="264">
        <v>13000</v>
      </c>
      <c r="H13" s="1" t="s">
        <v>257</v>
      </c>
      <c r="J13" s="447"/>
      <c r="K13" s="262" t="s">
        <v>246</v>
      </c>
      <c r="L13" s="262" t="s">
        <v>271</v>
      </c>
      <c r="M13" s="264">
        <v>54000</v>
      </c>
      <c r="N13" s="209" t="s">
        <v>253</v>
      </c>
      <c r="O13" s="1"/>
    </row>
    <row r="14" spans="4:15">
      <c r="D14" s="447"/>
      <c r="E14" s="262" t="s">
        <v>246</v>
      </c>
      <c r="F14" s="262" t="s">
        <v>272</v>
      </c>
      <c r="G14" s="264">
        <v>25000</v>
      </c>
      <c r="H14" s="1" t="s">
        <v>255</v>
      </c>
      <c r="J14" s="448"/>
      <c r="K14" s="262" t="s">
        <v>246</v>
      </c>
      <c r="L14" s="262" t="s">
        <v>273</v>
      </c>
      <c r="M14" s="264">
        <v>45000</v>
      </c>
      <c r="N14" s="209" t="s">
        <v>248</v>
      </c>
    </row>
    <row r="15" spans="4:15">
      <c r="D15" s="447"/>
      <c r="E15" s="262" t="s">
        <v>246</v>
      </c>
      <c r="F15" s="262" t="s">
        <v>274</v>
      </c>
      <c r="G15" s="264">
        <v>10000</v>
      </c>
      <c r="H15" s="1" t="s">
        <v>255</v>
      </c>
      <c r="M15" s="265">
        <f>AVERAGE(M5:M14)</f>
        <v>44740</v>
      </c>
      <c r="N15" s="4">
        <f>+M15*2</f>
        <v>89480</v>
      </c>
    </row>
    <row r="16" spans="4:15">
      <c r="D16" s="447"/>
      <c r="E16" s="262" t="s">
        <v>246</v>
      </c>
      <c r="F16" s="262" t="s">
        <v>275</v>
      </c>
      <c r="G16" s="264">
        <v>25000</v>
      </c>
      <c r="H16" s="1" t="s">
        <v>255</v>
      </c>
      <c r="M16" s="4"/>
    </row>
    <row r="17" spans="4:13">
      <c r="D17" s="447"/>
      <c r="E17" s="262" t="s">
        <v>246</v>
      </c>
      <c r="F17" s="262" t="s">
        <v>276</v>
      </c>
      <c r="G17" s="264">
        <v>20000</v>
      </c>
      <c r="H17" s="1" t="s">
        <v>257</v>
      </c>
      <c r="M17" s="4"/>
    </row>
    <row r="18" spans="4:13">
      <c r="D18" s="447"/>
      <c r="E18" s="262" t="s">
        <v>246</v>
      </c>
      <c r="F18" s="262" t="s">
        <v>277</v>
      </c>
      <c r="G18" s="264">
        <v>15000</v>
      </c>
      <c r="H18" s="1" t="s">
        <v>257</v>
      </c>
      <c r="M18" s="4"/>
    </row>
    <row r="19" spans="4:13">
      <c r="D19" s="447"/>
      <c r="E19" s="262" t="s">
        <v>246</v>
      </c>
      <c r="F19" s="262" t="s">
        <v>278</v>
      </c>
      <c r="G19" s="263">
        <v>28000</v>
      </c>
      <c r="H19" s="1" t="s">
        <v>257</v>
      </c>
      <c r="M19" s="4"/>
    </row>
    <row r="20" spans="4:13">
      <c r="D20" s="447"/>
      <c r="E20" s="262" t="s">
        <v>246</v>
      </c>
      <c r="F20" s="262" t="s">
        <v>279</v>
      </c>
      <c r="G20" s="264">
        <v>3500</v>
      </c>
      <c r="H20" s="1" t="s">
        <v>255</v>
      </c>
      <c r="M20" s="4"/>
    </row>
    <row r="21" spans="4:13" ht="15.75" customHeight="1">
      <c r="D21" s="447"/>
      <c r="E21" s="262" t="s">
        <v>246</v>
      </c>
      <c r="F21" s="262" t="s">
        <v>280</v>
      </c>
      <c r="G21" s="264">
        <v>15000</v>
      </c>
      <c r="H21" s="1" t="s">
        <v>264</v>
      </c>
      <c r="M21" s="4"/>
    </row>
    <row r="22" spans="4:13" ht="15.75" customHeight="1">
      <c r="D22" s="447"/>
      <c r="E22" s="262" t="s">
        <v>246</v>
      </c>
      <c r="F22" s="262" t="s">
        <v>281</v>
      </c>
      <c r="G22" s="264">
        <v>20000</v>
      </c>
      <c r="H22" s="1" t="s">
        <v>255</v>
      </c>
      <c r="M22" s="4"/>
    </row>
    <row r="23" spans="4:13" ht="15.75" customHeight="1">
      <c r="D23" s="447"/>
      <c r="E23" s="262" t="s">
        <v>246</v>
      </c>
      <c r="F23" s="262" t="s">
        <v>282</v>
      </c>
      <c r="G23" s="264">
        <v>15000</v>
      </c>
      <c r="H23" s="1" t="s">
        <v>255</v>
      </c>
      <c r="M23" s="4"/>
    </row>
    <row r="24" spans="4:13" ht="15.75" customHeight="1">
      <c r="D24" s="447"/>
      <c r="E24" s="262" t="s">
        <v>246</v>
      </c>
      <c r="F24" s="262" t="s">
        <v>283</v>
      </c>
      <c r="G24" s="264">
        <v>15000</v>
      </c>
      <c r="H24" s="1" t="s">
        <v>255</v>
      </c>
      <c r="M24" s="4"/>
    </row>
    <row r="25" spans="4:13" ht="15.75" customHeight="1">
      <c r="D25" s="448"/>
      <c r="E25" s="262" t="s">
        <v>246</v>
      </c>
      <c r="F25" s="262" t="s">
        <v>284</v>
      </c>
      <c r="G25" s="264"/>
      <c r="M25" s="4"/>
    </row>
    <row r="26" spans="4:13" ht="15.75" customHeight="1">
      <c r="G26" s="265">
        <f>AVERAGE(G12:G25)</f>
        <v>16384.615384615383</v>
      </c>
      <c r="H26" s="4">
        <f>+G26*2</f>
        <v>32769.230769230766</v>
      </c>
      <c r="M26" s="4"/>
    </row>
    <row r="27" spans="4:13" ht="15.75" customHeight="1">
      <c r="D27" s="504" t="s">
        <v>285</v>
      </c>
      <c r="E27" s="262" t="s">
        <v>246</v>
      </c>
      <c r="F27" s="262" t="s">
        <v>286</v>
      </c>
      <c r="G27" s="264">
        <v>34000</v>
      </c>
      <c r="H27" s="1" t="s">
        <v>257</v>
      </c>
      <c r="M27" s="4"/>
    </row>
    <row r="28" spans="4:13" ht="15.75" customHeight="1">
      <c r="D28" s="447"/>
      <c r="E28" s="262" t="s">
        <v>246</v>
      </c>
      <c r="F28" s="262" t="s">
        <v>287</v>
      </c>
      <c r="G28" s="263">
        <v>35000</v>
      </c>
      <c r="H28" s="1" t="s">
        <v>255</v>
      </c>
      <c r="M28" s="4"/>
    </row>
    <row r="29" spans="4:13" ht="15.75" customHeight="1">
      <c r="D29" s="447"/>
      <c r="E29" s="262" t="s">
        <v>246</v>
      </c>
      <c r="F29" s="262" t="s">
        <v>288</v>
      </c>
      <c r="G29" s="264">
        <v>30000</v>
      </c>
      <c r="H29" s="1" t="s">
        <v>264</v>
      </c>
      <c r="M29" s="4"/>
    </row>
    <row r="30" spans="4:13" ht="15.75" customHeight="1">
      <c r="D30" s="447"/>
      <c r="E30" s="262" t="s">
        <v>246</v>
      </c>
      <c r="F30" s="262" t="s">
        <v>289</v>
      </c>
      <c r="G30" s="264">
        <v>30000</v>
      </c>
      <c r="H30" s="1" t="s">
        <v>264</v>
      </c>
      <c r="M30" s="4"/>
    </row>
    <row r="31" spans="4:13" ht="15.75" customHeight="1">
      <c r="D31" s="448"/>
      <c r="E31" s="262" t="s">
        <v>246</v>
      </c>
      <c r="F31" s="262" t="s">
        <v>290</v>
      </c>
      <c r="G31" s="264">
        <v>30000</v>
      </c>
      <c r="H31" s="1" t="s">
        <v>264</v>
      </c>
      <c r="M31" s="4"/>
    </row>
    <row r="32" spans="4:13" ht="15.75" customHeight="1">
      <c r="G32" s="265">
        <f>AVERAGE(G27:G31)</f>
        <v>31800</v>
      </c>
      <c r="H32" s="2">
        <f>+G32*2</f>
        <v>63600</v>
      </c>
      <c r="M32" s="4"/>
    </row>
    <row r="33" spans="4:13" ht="15.75" customHeight="1">
      <c r="G33" s="4"/>
      <c r="M33" s="4"/>
    </row>
    <row r="34" spans="4:13" ht="15.75" customHeight="1">
      <c r="G34" s="4"/>
      <c r="M34" s="4"/>
    </row>
    <row r="35" spans="4:13" ht="15.75" customHeight="1">
      <c r="G35" s="4"/>
      <c r="M35" s="4"/>
    </row>
    <row r="36" spans="4:13" ht="15.75" customHeight="1">
      <c r="D36" s="505" t="s">
        <v>291</v>
      </c>
      <c r="E36" s="438"/>
      <c r="F36" s="438"/>
      <c r="G36" s="4"/>
      <c r="M36" s="4"/>
    </row>
    <row r="37" spans="4:13" ht="15.75" customHeight="1">
      <c r="D37" s="1" t="s">
        <v>292</v>
      </c>
      <c r="E37" s="4">
        <f>+G11</f>
        <v>39125</v>
      </c>
      <c r="G37" s="4"/>
      <c r="M37" s="4"/>
    </row>
    <row r="38" spans="4:13" ht="15.75" customHeight="1">
      <c r="D38" s="1" t="s">
        <v>293</v>
      </c>
      <c r="E38" s="4">
        <f>+G26</f>
        <v>16384.615384615383</v>
      </c>
      <c r="G38" s="4"/>
      <c r="M38" s="4"/>
    </row>
    <row r="39" spans="4:13" ht="15.75" customHeight="1">
      <c r="D39" s="1" t="s">
        <v>294</v>
      </c>
      <c r="E39" s="4">
        <f>+G32</f>
        <v>31800</v>
      </c>
      <c r="G39" s="4"/>
      <c r="M39" s="4"/>
    </row>
    <row r="40" spans="4:13" ht="15.75" customHeight="1">
      <c r="D40" s="1" t="s">
        <v>295</v>
      </c>
      <c r="E40" s="4">
        <f>+M15</f>
        <v>44740</v>
      </c>
      <c r="G40" s="4"/>
      <c r="M40" s="4"/>
    </row>
    <row r="41" spans="4:13" ht="15.75" customHeight="1">
      <c r="E41" s="4">
        <f>AVERAGE(E37:E40)</f>
        <v>33012.403846153844</v>
      </c>
      <c r="G41" s="4"/>
      <c r="M41" s="4"/>
    </row>
    <row r="42" spans="4:13" ht="15.75" customHeight="1">
      <c r="E42" s="4">
        <f>+E41*2</f>
        <v>66024.807692307688</v>
      </c>
      <c r="G42" s="4"/>
      <c r="M42" s="4"/>
    </row>
    <row r="43" spans="4:13" ht="15.75" customHeight="1">
      <c r="G43" s="4"/>
      <c r="M43" s="4"/>
    </row>
    <row r="44" spans="4:13" ht="15.75" customHeight="1">
      <c r="G44" s="4"/>
      <c r="M44" s="4"/>
    </row>
    <row r="45" spans="4:13" ht="15.75" customHeight="1">
      <c r="G45" s="4"/>
      <c r="M45" s="4"/>
    </row>
    <row r="46" spans="4:13" ht="15.75" customHeight="1">
      <c r="G46" s="4"/>
      <c r="M46" s="4"/>
    </row>
    <row r="47" spans="4:13" ht="15.75" customHeight="1">
      <c r="G47" s="4"/>
      <c r="M47" s="4"/>
    </row>
    <row r="48" spans="4:13" ht="15.75" customHeight="1">
      <c r="G48" s="4"/>
      <c r="M48" s="4"/>
    </row>
    <row r="49" spans="7:13" ht="15.75" customHeight="1">
      <c r="G49" s="4"/>
      <c r="M49" s="4"/>
    </row>
    <row r="50" spans="7:13" ht="15.75" customHeight="1">
      <c r="G50" s="4"/>
      <c r="M50" s="4"/>
    </row>
    <row r="51" spans="7:13" ht="15.75" customHeight="1">
      <c r="G51" s="4"/>
      <c r="M51" s="4"/>
    </row>
    <row r="52" spans="7:13" ht="15.75" customHeight="1">
      <c r="G52" s="4"/>
      <c r="M52" s="4"/>
    </row>
    <row r="53" spans="7:13" ht="15.75" customHeight="1">
      <c r="G53" s="4"/>
      <c r="M53" s="4"/>
    </row>
    <row r="54" spans="7:13" ht="15.75" customHeight="1">
      <c r="G54" s="4"/>
      <c r="M54" s="4"/>
    </row>
    <row r="55" spans="7:13" ht="15.75" customHeight="1">
      <c r="G55" s="4"/>
      <c r="M55" s="4"/>
    </row>
    <row r="56" spans="7:13" ht="15.75" customHeight="1">
      <c r="G56" s="4"/>
      <c r="M56" s="4"/>
    </row>
    <row r="57" spans="7:13" ht="15.75" customHeight="1">
      <c r="G57" s="4"/>
      <c r="M57" s="4"/>
    </row>
    <row r="58" spans="7:13" ht="15.75" customHeight="1">
      <c r="G58" s="4"/>
      <c r="M58" s="4"/>
    </row>
    <row r="59" spans="7:13" ht="15.75" customHeight="1">
      <c r="G59" s="4"/>
      <c r="M59" s="4"/>
    </row>
    <row r="60" spans="7:13" ht="15.75" customHeight="1">
      <c r="G60" s="4"/>
      <c r="M60" s="4"/>
    </row>
    <row r="61" spans="7:13" ht="15.75" customHeight="1">
      <c r="G61" s="4"/>
      <c r="M61" s="4"/>
    </row>
    <row r="62" spans="7:13" ht="15.75" customHeight="1">
      <c r="G62" s="4"/>
      <c r="M62" s="4"/>
    </row>
    <row r="63" spans="7:13" ht="15.75" customHeight="1">
      <c r="G63" s="4"/>
      <c r="M63" s="4"/>
    </row>
    <row r="64" spans="7:13" ht="15.75" customHeight="1">
      <c r="G64" s="4"/>
      <c r="M64" s="4"/>
    </row>
    <row r="65" spans="7:13" ht="15.75" customHeight="1">
      <c r="G65" s="4"/>
      <c r="M65" s="4"/>
    </row>
    <row r="66" spans="7:13" ht="15.75" customHeight="1">
      <c r="G66" s="4"/>
      <c r="M66" s="4"/>
    </row>
    <row r="67" spans="7:13" ht="15.75" customHeight="1">
      <c r="G67" s="4"/>
      <c r="M67" s="4"/>
    </row>
    <row r="68" spans="7:13" ht="15.75" customHeight="1">
      <c r="G68" s="4"/>
      <c r="M68" s="4"/>
    </row>
    <row r="69" spans="7:13" ht="15.75" customHeight="1">
      <c r="G69" s="4"/>
      <c r="M69" s="4"/>
    </row>
    <row r="70" spans="7:13" ht="15.75" customHeight="1">
      <c r="G70" s="4"/>
      <c r="M70" s="4"/>
    </row>
    <row r="71" spans="7:13" ht="15.75" customHeight="1">
      <c r="G71" s="4"/>
      <c r="M71" s="4"/>
    </row>
    <row r="72" spans="7:13" ht="15.75" customHeight="1">
      <c r="G72" s="4"/>
      <c r="M72" s="4"/>
    </row>
    <row r="73" spans="7:13" ht="15.75" customHeight="1">
      <c r="G73" s="4"/>
      <c r="M73" s="4"/>
    </row>
    <row r="74" spans="7:13" ht="15.75" customHeight="1">
      <c r="G74" s="4"/>
      <c r="M74" s="4"/>
    </row>
    <row r="75" spans="7:13" ht="15.75" customHeight="1">
      <c r="G75" s="4"/>
      <c r="M75" s="4"/>
    </row>
    <row r="76" spans="7:13" ht="15.75" customHeight="1">
      <c r="G76" s="4"/>
      <c r="M76" s="4"/>
    </row>
    <row r="77" spans="7:13" ht="15.75" customHeight="1">
      <c r="G77" s="4"/>
      <c r="M77" s="4"/>
    </row>
    <row r="78" spans="7:13" ht="15.75" customHeight="1">
      <c r="G78" s="4"/>
      <c r="M78" s="4"/>
    </row>
    <row r="79" spans="7:13" ht="15.75" customHeight="1">
      <c r="G79" s="4"/>
      <c r="M79" s="4"/>
    </row>
    <row r="80" spans="7:13" ht="15.75" customHeight="1">
      <c r="G80" s="4"/>
      <c r="M80" s="4"/>
    </row>
    <row r="81" spans="7:13" ht="15.75" customHeight="1">
      <c r="G81" s="4"/>
      <c r="M81" s="4"/>
    </row>
    <row r="82" spans="7:13" ht="15.75" customHeight="1">
      <c r="G82" s="4"/>
      <c r="M82" s="4"/>
    </row>
    <row r="83" spans="7:13" ht="15.75" customHeight="1">
      <c r="G83" s="4"/>
      <c r="M83" s="4"/>
    </row>
    <row r="84" spans="7:13" ht="15.75" customHeight="1">
      <c r="G84" s="4"/>
      <c r="M84" s="4"/>
    </row>
    <row r="85" spans="7:13" ht="15.75" customHeight="1">
      <c r="G85" s="4"/>
      <c r="M85" s="4"/>
    </row>
    <row r="86" spans="7:13" ht="15.75" customHeight="1">
      <c r="G86" s="4"/>
      <c r="M86" s="4"/>
    </row>
    <row r="87" spans="7:13" ht="15.75" customHeight="1">
      <c r="G87" s="4"/>
      <c r="M87" s="4"/>
    </row>
    <row r="88" spans="7:13" ht="15.75" customHeight="1">
      <c r="G88" s="4"/>
      <c r="M88" s="4"/>
    </row>
    <row r="89" spans="7:13" ht="15.75" customHeight="1">
      <c r="G89" s="4"/>
      <c r="M89" s="4"/>
    </row>
    <row r="90" spans="7:13" ht="15.75" customHeight="1">
      <c r="G90" s="4"/>
      <c r="M90" s="4"/>
    </row>
    <row r="91" spans="7:13" ht="15.75" customHeight="1">
      <c r="G91" s="4"/>
      <c r="M91" s="4"/>
    </row>
    <row r="92" spans="7:13" ht="15.75" customHeight="1">
      <c r="G92" s="4"/>
      <c r="M92" s="4"/>
    </row>
    <row r="93" spans="7:13" ht="15.75" customHeight="1">
      <c r="G93" s="4"/>
      <c r="M93" s="4"/>
    </row>
    <row r="94" spans="7:13" ht="15.75" customHeight="1">
      <c r="G94" s="4"/>
      <c r="M94" s="4"/>
    </row>
    <row r="95" spans="7:13" ht="15.75" customHeight="1">
      <c r="G95" s="4"/>
      <c r="M95" s="4"/>
    </row>
    <row r="96" spans="7:13" ht="15.75" customHeight="1">
      <c r="G96" s="4"/>
      <c r="M96" s="4"/>
    </row>
    <row r="97" spans="7:13" ht="15.75" customHeight="1">
      <c r="G97" s="4"/>
      <c r="M97" s="4"/>
    </row>
    <row r="98" spans="7:13" ht="15.75" customHeight="1">
      <c r="G98" s="4"/>
      <c r="M98" s="4"/>
    </row>
    <row r="99" spans="7:13" ht="15.75" customHeight="1">
      <c r="G99" s="4"/>
      <c r="M99" s="4"/>
    </row>
    <row r="100" spans="7:13" ht="15.75" customHeight="1">
      <c r="G100" s="4"/>
      <c r="M100" s="4"/>
    </row>
    <row r="101" spans="7:13" ht="15.75" customHeight="1">
      <c r="G101" s="4"/>
      <c r="M101" s="4"/>
    </row>
    <row r="102" spans="7:13" ht="15.75" customHeight="1">
      <c r="G102" s="4"/>
      <c r="M102" s="4"/>
    </row>
    <row r="103" spans="7:13" ht="15.75" customHeight="1">
      <c r="G103" s="4"/>
      <c r="M103" s="4"/>
    </row>
    <row r="104" spans="7:13" ht="15.75" customHeight="1">
      <c r="G104" s="4"/>
      <c r="M104" s="4"/>
    </row>
    <row r="105" spans="7:13" ht="15.75" customHeight="1">
      <c r="G105" s="4"/>
      <c r="M105" s="4"/>
    </row>
    <row r="106" spans="7:13" ht="15.75" customHeight="1">
      <c r="G106" s="4"/>
      <c r="M106" s="4"/>
    </row>
    <row r="107" spans="7:13" ht="15.75" customHeight="1">
      <c r="G107" s="4"/>
      <c r="M107" s="4"/>
    </row>
    <row r="108" spans="7:13" ht="15.75" customHeight="1">
      <c r="G108" s="4"/>
      <c r="M108" s="4"/>
    </row>
    <row r="109" spans="7:13" ht="15.75" customHeight="1">
      <c r="G109" s="4"/>
      <c r="M109" s="4"/>
    </row>
    <row r="110" spans="7:13" ht="15.75" customHeight="1">
      <c r="G110" s="4"/>
      <c r="M110" s="4"/>
    </row>
    <row r="111" spans="7:13" ht="15.75" customHeight="1">
      <c r="G111" s="4"/>
      <c r="M111" s="4"/>
    </row>
    <row r="112" spans="7:13" ht="15.75" customHeight="1">
      <c r="G112" s="4"/>
      <c r="M112" s="4"/>
    </row>
    <row r="113" spans="7:13" ht="15.75" customHeight="1">
      <c r="G113" s="4"/>
      <c r="M113" s="4"/>
    </row>
    <row r="114" spans="7:13" ht="15.75" customHeight="1">
      <c r="G114" s="4"/>
      <c r="M114" s="4"/>
    </row>
    <row r="115" spans="7:13" ht="15.75" customHeight="1">
      <c r="G115" s="4"/>
      <c r="M115" s="4"/>
    </row>
    <row r="116" spans="7:13" ht="15.75" customHeight="1">
      <c r="G116" s="4"/>
      <c r="M116" s="4"/>
    </row>
    <row r="117" spans="7:13" ht="15.75" customHeight="1">
      <c r="G117" s="4"/>
      <c r="M117" s="4"/>
    </row>
    <row r="118" spans="7:13" ht="15.75" customHeight="1">
      <c r="G118" s="4"/>
      <c r="M118" s="4"/>
    </row>
    <row r="119" spans="7:13" ht="15.75" customHeight="1">
      <c r="G119" s="4"/>
      <c r="M119" s="4"/>
    </row>
    <row r="120" spans="7:13" ht="15.75" customHeight="1">
      <c r="G120" s="4"/>
      <c r="M120" s="4"/>
    </row>
    <row r="121" spans="7:13" ht="15.75" customHeight="1">
      <c r="G121" s="4"/>
      <c r="M121" s="4"/>
    </row>
    <row r="122" spans="7:13" ht="15.75" customHeight="1">
      <c r="G122" s="4"/>
      <c r="M122" s="4"/>
    </row>
    <row r="123" spans="7:13" ht="15.75" customHeight="1">
      <c r="G123" s="4"/>
      <c r="M123" s="4"/>
    </row>
    <row r="124" spans="7:13" ht="15.75" customHeight="1">
      <c r="G124" s="4"/>
      <c r="M124" s="4"/>
    </row>
    <row r="125" spans="7:13" ht="15.75" customHeight="1">
      <c r="G125" s="4"/>
      <c r="M125" s="4"/>
    </row>
    <row r="126" spans="7:13" ht="15.75" customHeight="1">
      <c r="G126" s="4"/>
      <c r="M126" s="4"/>
    </row>
    <row r="127" spans="7:13" ht="15.75" customHeight="1">
      <c r="G127" s="4"/>
      <c r="M127" s="4"/>
    </row>
    <row r="128" spans="7:13" ht="15.75" customHeight="1">
      <c r="G128" s="4"/>
      <c r="M128" s="4"/>
    </row>
    <row r="129" spans="7:13" ht="15.75" customHeight="1">
      <c r="G129" s="4"/>
      <c r="M129" s="4"/>
    </row>
    <row r="130" spans="7:13" ht="15.75" customHeight="1">
      <c r="G130" s="4"/>
      <c r="M130" s="4"/>
    </row>
    <row r="131" spans="7:13" ht="15.75" customHeight="1">
      <c r="G131" s="4"/>
      <c r="M131" s="4"/>
    </row>
    <row r="132" spans="7:13" ht="15.75" customHeight="1">
      <c r="G132" s="4"/>
      <c r="M132" s="4"/>
    </row>
    <row r="133" spans="7:13" ht="15.75" customHeight="1">
      <c r="G133" s="4"/>
      <c r="M133" s="4"/>
    </row>
    <row r="134" spans="7:13" ht="15.75" customHeight="1">
      <c r="G134" s="4"/>
      <c r="M134" s="4"/>
    </row>
    <row r="135" spans="7:13" ht="15.75" customHeight="1">
      <c r="G135" s="4"/>
      <c r="M135" s="4"/>
    </row>
    <row r="136" spans="7:13" ht="15.75" customHeight="1">
      <c r="G136" s="4"/>
      <c r="M136" s="4"/>
    </row>
    <row r="137" spans="7:13" ht="15.75" customHeight="1">
      <c r="G137" s="4"/>
      <c r="M137" s="4"/>
    </row>
    <row r="138" spans="7:13" ht="15.75" customHeight="1">
      <c r="G138" s="4"/>
      <c r="M138" s="4"/>
    </row>
    <row r="139" spans="7:13" ht="15.75" customHeight="1">
      <c r="G139" s="4"/>
      <c r="M139" s="4"/>
    </row>
    <row r="140" spans="7:13" ht="15.75" customHeight="1">
      <c r="G140" s="4"/>
      <c r="M140" s="4"/>
    </row>
    <row r="141" spans="7:13" ht="15.75" customHeight="1">
      <c r="G141" s="4"/>
      <c r="M141" s="4"/>
    </row>
    <row r="142" spans="7:13" ht="15.75" customHeight="1">
      <c r="G142" s="4"/>
      <c r="M142" s="4"/>
    </row>
    <row r="143" spans="7:13" ht="15.75" customHeight="1">
      <c r="G143" s="4"/>
      <c r="M143" s="4"/>
    </row>
    <row r="144" spans="7:13" ht="15.75" customHeight="1">
      <c r="G144" s="4"/>
      <c r="M144" s="4"/>
    </row>
    <row r="145" spans="7:13" ht="15.75" customHeight="1">
      <c r="G145" s="4"/>
      <c r="M145" s="4"/>
    </row>
    <row r="146" spans="7:13" ht="15.75" customHeight="1">
      <c r="G146" s="4"/>
      <c r="M146" s="4"/>
    </row>
    <row r="147" spans="7:13" ht="15.75" customHeight="1">
      <c r="G147" s="4"/>
      <c r="M147" s="4"/>
    </row>
    <row r="148" spans="7:13" ht="15.75" customHeight="1">
      <c r="G148" s="4"/>
      <c r="M148" s="4"/>
    </row>
    <row r="149" spans="7:13" ht="15.75" customHeight="1">
      <c r="G149" s="4"/>
      <c r="M149" s="4"/>
    </row>
    <row r="150" spans="7:13" ht="15.75" customHeight="1">
      <c r="G150" s="4"/>
      <c r="M150" s="4"/>
    </row>
    <row r="151" spans="7:13" ht="15.75" customHeight="1">
      <c r="G151" s="4"/>
      <c r="M151" s="4"/>
    </row>
    <row r="152" spans="7:13" ht="15.75" customHeight="1">
      <c r="G152" s="4"/>
      <c r="M152" s="4"/>
    </row>
    <row r="153" spans="7:13" ht="15.75" customHeight="1">
      <c r="G153" s="4"/>
      <c r="M153" s="4"/>
    </row>
    <row r="154" spans="7:13" ht="15.75" customHeight="1">
      <c r="G154" s="4"/>
      <c r="M154" s="4"/>
    </row>
    <row r="155" spans="7:13" ht="15.75" customHeight="1">
      <c r="G155" s="4"/>
      <c r="M155" s="4"/>
    </row>
    <row r="156" spans="7:13" ht="15.75" customHeight="1">
      <c r="G156" s="4"/>
      <c r="M156" s="4"/>
    </row>
    <row r="157" spans="7:13" ht="15.75" customHeight="1">
      <c r="G157" s="4"/>
      <c r="M157" s="4"/>
    </row>
    <row r="158" spans="7:13" ht="15.75" customHeight="1">
      <c r="G158" s="4"/>
      <c r="M158" s="4"/>
    </row>
    <row r="159" spans="7:13" ht="15.75" customHeight="1">
      <c r="G159" s="4"/>
      <c r="M159" s="4"/>
    </row>
    <row r="160" spans="7:13" ht="15.75" customHeight="1">
      <c r="G160" s="4"/>
      <c r="M160" s="4"/>
    </row>
    <row r="161" spans="7:13" ht="15.75" customHeight="1">
      <c r="G161" s="4"/>
      <c r="M161" s="4"/>
    </row>
    <row r="162" spans="7:13" ht="15.75" customHeight="1">
      <c r="G162" s="4"/>
      <c r="M162" s="4"/>
    </row>
    <row r="163" spans="7:13" ht="15.75" customHeight="1">
      <c r="G163" s="4"/>
      <c r="M163" s="4"/>
    </row>
    <row r="164" spans="7:13" ht="15.75" customHeight="1">
      <c r="G164" s="4"/>
      <c r="M164" s="4"/>
    </row>
    <row r="165" spans="7:13" ht="15.75" customHeight="1">
      <c r="G165" s="4"/>
      <c r="M165" s="4"/>
    </row>
    <row r="166" spans="7:13" ht="15.75" customHeight="1">
      <c r="G166" s="4"/>
      <c r="M166" s="4"/>
    </row>
    <row r="167" spans="7:13" ht="15.75" customHeight="1">
      <c r="G167" s="4"/>
      <c r="M167" s="4"/>
    </row>
    <row r="168" spans="7:13" ht="15.75" customHeight="1">
      <c r="G168" s="4"/>
      <c r="M168" s="4"/>
    </row>
    <row r="169" spans="7:13" ht="15.75" customHeight="1">
      <c r="G169" s="4"/>
      <c r="M169" s="4"/>
    </row>
    <row r="170" spans="7:13" ht="15.75" customHeight="1">
      <c r="G170" s="4"/>
      <c r="M170" s="4"/>
    </row>
    <row r="171" spans="7:13" ht="15.75" customHeight="1">
      <c r="G171" s="4"/>
      <c r="M171" s="4"/>
    </row>
    <row r="172" spans="7:13" ht="15.75" customHeight="1">
      <c r="G172" s="4"/>
      <c r="M172" s="4"/>
    </row>
    <row r="173" spans="7:13" ht="15.75" customHeight="1">
      <c r="G173" s="4"/>
      <c r="M173" s="4"/>
    </row>
    <row r="174" spans="7:13" ht="15.75" customHeight="1">
      <c r="G174" s="4"/>
      <c r="M174" s="4"/>
    </row>
    <row r="175" spans="7:13" ht="15.75" customHeight="1">
      <c r="G175" s="4"/>
      <c r="M175" s="4"/>
    </row>
    <row r="176" spans="7:13" ht="15.75" customHeight="1">
      <c r="G176" s="4"/>
      <c r="M176" s="4"/>
    </row>
    <row r="177" spans="7:13" ht="15.75" customHeight="1">
      <c r="G177" s="4"/>
      <c r="M177" s="4"/>
    </row>
    <row r="178" spans="7:13" ht="15.75" customHeight="1">
      <c r="G178" s="4"/>
      <c r="M178" s="4"/>
    </row>
    <row r="179" spans="7:13" ht="15.75" customHeight="1">
      <c r="G179" s="4"/>
      <c r="M179" s="4"/>
    </row>
    <row r="180" spans="7:13" ht="15.75" customHeight="1">
      <c r="G180" s="4"/>
      <c r="M180" s="4"/>
    </row>
    <row r="181" spans="7:13" ht="15.75" customHeight="1">
      <c r="G181" s="4"/>
      <c r="M181" s="4"/>
    </row>
    <row r="182" spans="7:13" ht="15.75" customHeight="1">
      <c r="G182" s="4"/>
      <c r="M182" s="4"/>
    </row>
    <row r="183" spans="7:13" ht="15.75" customHeight="1">
      <c r="G183" s="4"/>
      <c r="M183" s="4"/>
    </row>
    <row r="184" spans="7:13" ht="15.75" customHeight="1">
      <c r="G184" s="4"/>
      <c r="M184" s="4"/>
    </row>
    <row r="185" spans="7:13" ht="15.75" customHeight="1">
      <c r="G185" s="4"/>
      <c r="M185" s="4"/>
    </row>
    <row r="186" spans="7:13" ht="15.75" customHeight="1">
      <c r="G186" s="4"/>
      <c r="M186" s="4"/>
    </row>
    <row r="187" spans="7:13" ht="15.75" customHeight="1">
      <c r="G187" s="4"/>
      <c r="M187" s="4"/>
    </row>
    <row r="188" spans="7:13" ht="15.75" customHeight="1">
      <c r="G188" s="4"/>
      <c r="M188" s="4"/>
    </row>
    <row r="189" spans="7:13" ht="15.75" customHeight="1">
      <c r="G189" s="4"/>
      <c r="M189" s="4"/>
    </row>
    <row r="190" spans="7:13" ht="15.75" customHeight="1">
      <c r="G190" s="4"/>
      <c r="M190" s="4"/>
    </row>
    <row r="191" spans="7:13" ht="15.75" customHeight="1">
      <c r="G191" s="4"/>
      <c r="M191" s="4"/>
    </row>
    <row r="192" spans="7:13" ht="15.75" customHeight="1">
      <c r="G192" s="4"/>
      <c r="M192" s="4"/>
    </row>
    <row r="193" spans="7:13" ht="15.75" customHeight="1">
      <c r="G193" s="4"/>
      <c r="M193" s="4"/>
    </row>
    <row r="194" spans="7:13" ht="15.75" customHeight="1">
      <c r="G194" s="4"/>
      <c r="M194" s="4"/>
    </row>
    <row r="195" spans="7:13" ht="15.75" customHeight="1">
      <c r="G195" s="4"/>
      <c r="M195" s="4"/>
    </row>
    <row r="196" spans="7:13" ht="15.75" customHeight="1">
      <c r="G196" s="4"/>
      <c r="M196" s="4"/>
    </row>
    <row r="197" spans="7:13" ht="15.75" customHeight="1">
      <c r="G197" s="4"/>
      <c r="M197" s="4"/>
    </row>
    <row r="198" spans="7:13" ht="15.75" customHeight="1">
      <c r="G198" s="4"/>
      <c r="M198" s="4"/>
    </row>
    <row r="199" spans="7:13" ht="15.75" customHeight="1">
      <c r="G199" s="4"/>
      <c r="M199" s="4"/>
    </row>
    <row r="200" spans="7:13" ht="15.75" customHeight="1">
      <c r="G200" s="4"/>
      <c r="M200" s="4"/>
    </row>
    <row r="201" spans="7:13" ht="15.75" customHeight="1">
      <c r="G201" s="4"/>
      <c r="M201" s="4"/>
    </row>
    <row r="202" spans="7:13" ht="15.75" customHeight="1">
      <c r="G202" s="4"/>
      <c r="M202" s="4"/>
    </row>
    <row r="203" spans="7:13" ht="15.75" customHeight="1">
      <c r="G203" s="4"/>
      <c r="M203" s="4"/>
    </row>
    <row r="204" spans="7:13" ht="15.75" customHeight="1">
      <c r="G204" s="4"/>
      <c r="M204" s="4"/>
    </row>
    <row r="205" spans="7:13" ht="15.75" customHeight="1">
      <c r="G205" s="4"/>
      <c r="M205" s="4"/>
    </row>
    <row r="206" spans="7:13" ht="15.75" customHeight="1">
      <c r="G206" s="4"/>
      <c r="M206" s="4"/>
    </row>
    <row r="207" spans="7:13" ht="15.75" customHeight="1">
      <c r="G207" s="4"/>
      <c r="M207" s="4"/>
    </row>
    <row r="208" spans="7:13" ht="15.75" customHeight="1">
      <c r="G208" s="4"/>
      <c r="M208" s="4"/>
    </row>
    <row r="209" spans="7:13" ht="15.75" customHeight="1">
      <c r="G209" s="4"/>
      <c r="M209" s="4"/>
    </row>
    <row r="210" spans="7:13" ht="15.75" customHeight="1">
      <c r="G210" s="4"/>
      <c r="M210" s="4"/>
    </row>
    <row r="211" spans="7:13" ht="15.75" customHeight="1">
      <c r="G211" s="4"/>
      <c r="M211" s="4"/>
    </row>
    <row r="212" spans="7:13" ht="15.75" customHeight="1">
      <c r="G212" s="4"/>
      <c r="M212" s="4"/>
    </row>
    <row r="213" spans="7:13" ht="15.75" customHeight="1">
      <c r="G213" s="4"/>
      <c r="M213" s="4"/>
    </row>
    <row r="214" spans="7:13" ht="15.75" customHeight="1">
      <c r="G214" s="4"/>
      <c r="M214" s="4"/>
    </row>
    <row r="215" spans="7:13" ht="15.75" customHeight="1">
      <c r="G215" s="4"/>
      <c r="M215" s="4"/>
    </row>
    <row r="216" spans="7:13" ht="15.75" customHeight="1">
      <c r="G216" s="4"/>
      <c r="M216" s="4"/>
    </row>
    <row r="217" spans="7:13" ht="15.75" customHeight="1">
      <c r="G217" s="4"/>
      <c r="M217" s="4"/>
    </row>
    <row r="218" spans="7:13" ht="15.75" customHeight="1">
      <c r="G218" s="4"/>
      <c r="M218" s="4"/>
    </row>
    <row r="219" spans="7:13" ht="15.75" customHeight="1">
      <c r="G219" s="4"/>
      <c r="M219" s="4"/>
    </row>
    <row r="220" spans="7:13" ht="15.75" customHeight="1">
      <c r="G220" s="4"/>
      <c r="M220" s="4"/>
    </row>
    <row r="221" spans="7:13" ht="15.75" customHeight="1">
      <c r="G221" s="4"/>
      <c r="M221" s="4"/>
    </row>
    <row r="222" spans="7:13" ht="15.75" customHeight="1">
      <c r="G222" s="4"/>
      <c r="M222" s="4"/>
    </row>
    <row r="223" spans="7:13" ht="15.75" customHeight="1">
      <c r="G223" s="4"/>
      <c r="M223" s="4"/>
    </row>
    <row r="224" spans="7:13" ht="15.75" customHeight="1">
      <c r="G224" s="4"/>
      <c r="M224" s="4"/>
    </row>
    <row r="225" spans="7:13" ht="15.75" customHeight="1">
      <c r="G225" s="4"/>
      <c r="M225" s="4"/>
    </row>
    <row r="226" spans="7:13" ht="15.75" customHeight="1">
      <c r="G226" s="4"/>
      <c r="M226" s="4"/>
    </row>
    <row r="227" spans="7:13" ht="15.75" customHeight="1">
      <c r="G227" s="4"/>
      <c r="M227" s="4"/>
    </row>
    <row r="228" spans="7:13" ht="15.75" customHeight="1">
      <c r="G228" s="4"/>
      <c r="M228" s="4"/>
    </row>
    <row r="229" spans="7:13" ht="15.75" customHeight="1">
      <c r="G229" s="4"/>
      <c r="M229" s="4"/>
    </row>
    <row r="230" spans="7:13" ht="15.75" customHeight="1">
      <c r="G230" s="4"/>
      <c r="M230" s="4"/>
    </row>
    <row r="231" spans="7:13" ht="15.75" customHeight="1">
      <c r="G231" s="4"/>
      <c r="M231" s="4"/>
    </row>
    <row r="232" spans="7:13" ht="15.75" customHeight="1">
      <c r="G232" s="4"/>
      <c r="M232" s="4"/>
    </row>
    <row r="233" spans="7:13" ht="15.75" customHeight="1">
      <c r="G233" s="4"/>
      <c r="M233" s="4"/>
    </row>
    <row r="234" spans="7:13" ht="15.75" customHeight="1">
      <c r="G234" s="4"/>
      <c r="M234" s="4"/>
    </row>
    <row r="235" spans="7:13" ht="15.75" customHeight="1">
      <c r="G235" s="4"/>
      <c r="M235" s="4"/>
    </row>
    <row r="236" spans="7:13" ht="15.75" customHeight="1">
      <c r="G236" s="4"/>
      <c r="M236" s="4"/>
    </row>
    <row r="237" spans="7:13" ht="15.75" customHeight="1">
      <c r="G237" s="4"/>
      <c r="M237" s="4"/>
    </row>
    <row r="238" spans="7:13" ht="15.75" customHeight="1">
      <c r="G238" s="4"/>
      <c r="M238" s="4"/>
    </row>
    <row r="239" spans="7:13" ht="15.75" customHeight="1">
      <c r="G239" s="4"/>
      <c r="M239" s="4"/>
    </row>
    <row r="240" spans="7:13" ht="15.75" customHeight="1">
      <c r="G240" s="4"/>
      <c r="M240" s="4"/>
    </row>
    <row r="241" spans="7:13" ht="15.75" customHeight="1">
      <c r="G241" s="4"/>
      <c r="M241" s="4"/>
    </row>
    <row r="242" spans="7:13" ht="15.75" customHeight="1">
      <c r="G242" s="4"/>
      <c r="M242" s="4"/>
    </row>
    <row r="243" spans="7:13" ht="15.75" customHeight="1">
      <c r="G243" s="4"/>
      <c r="M243" s="4"/>
    </row>
    <row r="244" spans="7:13" ht="15.75" customHeight="1">
      <c r="G244" s="4"/>
      <c r="M244" s="4"/>
    </row>
    <row r="245" spans="7:13" ht="15.75" customHeight="1">
      <c r="G245" s="4"/>
      <c r="M245" s="4"/>
    </row>
    <row r="246" spans="7:13" ht="15.75" customHeight="1">
      <c r="G246" s="4"/>
      <c r="M246" s="4"/>
    </row>
    <row r="247" spans="7:13" ht="15.75" customHeight="1">
      <c r="G247" s="4"/>
      <c r="M247" s="4"/>
    </row>
    <row r="248" spans="7:13" ht="15.75" customHeight="1">
      <c r="G248" s="4"/>
      <c r="M248" s="4"/>
    </row>
    <row r="249" spans="7:13" ht="15.75" customHeight="1">
      <c r="G249" s="4"/>
      <c r="M249" s="4"/>
    </row>
    <row r="250" spans="7:13" ht="15.75" customHeight="1">
      <c r="G250" s="4"/>
      <c r="M250" s="4"/>
    </row>
    <row r="251" spans="7:13" ht="15.75" customHeight="1">
      <c r="G251" s="4"/>
      <c r="M251" s="4"/>
    </row>
    <row r="252" spans="7:13" ht="15.75" customHeight="1">
      <c r="G252" s="4"/>
      <c r="M252" s="4"/>
    </row>
    <row r="253" spans="7:13" ht="15.75" customHeight="1">
      <c r="G253" s="4"/>
      <c r="M253" s="4"/>
    </row>
    <row r="254" spans="7:13" ht="15.75" customHeight="1">
      <c r="G254" s="4"/>
      <c r="M254" s="4"/>
    </row>
    <row r="255" spans="7:13" ht="15.75" customHeight="1">
      <c r="G255" s="4"/>
      <c r="M255" s="4"/>
    </row>
    <row r="256" spans="7:13" ht="15.75" customHeight="1">
      <c r="G256" s="4"/>
      <c r="M256" s="4"/>
    </row>
    <row r="257" spans="7:13" ht="15.75" customHeight="1">
      <c r="G257" s="4"/>
      <c r="M257" s="4"/>
    </row>
    <row r="258" spans="7:13" ht="15.75" customHeight="1">
      <c r="G258" s="4"/>
      <c r="M258" s="4"/>
    </row>
    <row r="259" spans="7:13" ht="15.75" customHeight="1">
      <c r="G259" s="4"/>
      <c r="M259" s="4"/>
    </row>
    <row r="260" spans="7:13" ht="15.75" customHeight="1">
      <c r="G260" s="4"/>
      <c r="M260" s="4"/>
    </row>
    <row r="261" spans="7:13" ht="15.75" customHeight="1">
      <c r="G261" s="4"/>
      <c r="M261" s="4"/>
    </row>
    <row r="262" spans="7:13" ht="15.75" customHeight="1">
      <c r="G262" s="4"/>
      <c r="M262" s="4"/>
    </row>
    <row r="263" spans="7:13" ht="15.75" customHeight="1">
      <c r="G263" s="4"/>
      <c r="M263" s="4"/>
    </row>
    <row r="264" spans="7:13" ht="15.75" customHeight="1">
      <c r="G264" s="4"/>
      <c r="M264" s="4"/>
    </row>
    <row r="265" spans="7:13" ht="15.75" customHeight="1">
      <c r="G265" s="4"/>
      <c r="M265" s="4"/>
    </row>
    <row r="266" spans="7:13" ht="15.75" customHeight="1">
      <c r="G266" s="4"/>
      <c r="M266" s="4"/>
    </row>
    <row r="267" spans="7:13" ht="15.75" customHeight="1">
      <c r="G267" s="4"/>
      <c r="M267" s="4"/>
    </row>
    <row r="268" spans="7:13" ht="15.75" customHeight="1">
      <c r="G268" s="4"/>
      <c r="M268" s="4"/>
    </row>
    <row r="269" spans="7:13" ht="15.75" customHeight="1">
      <c r="G269" s="4"/>
      <c r="M269" s="4"/>
    </row>
    <row r="270" spans="7:13" ht="15.75" customHeight="1">
      <c r="G270" s="4"/>
      <c r="M270" s="4"/>
    </row>
    <row r="271" spans="7:13" ht="15.75" customHeight="1">
      <c r="G271" s="4"/>
      <c r="M271" s="4"/>
    </row>
    <row r="272" spans="7:13" ht="15.75" customHeight="1">
      <c r="G272" s="4"/>
      <c r="M272" s="4"/>
    </row>
    <row r="273" spans="7:13" ht="15.75" customHeight="1">
      <c r="G273" s="4"/>
      <c r="M273" s="4"/>
    </row>
    <row r="274" spans="7:13" ht="15.75" customHeight="1">
      <c r="G274" s="4"/>
      <c r="M274" s="4"/>
    </row>
    <row r="275" spans="7:13" ht="15.75" customHeight="1">
      <c r="G275" s="4"/>
      <c r="M275" s="4"/>
    </row>
    <row r="276" spans="7:13" ht="15.75" customHeight="1">
      <c r="G276" s="4"/>
      <c r="M276" s="4"/>
    </row>
    <row r="277" spans="7:13" ht="15.75" customHeight="1">
      <c r="G277" s="4"/>
      <c r="M277" s="4"/>
    </row>
    <row r="278" spans="7:13" ht="15.75" customHeight="1">
      <c r="G278" s="4"/>
      <c r="M278" s="4"/>
    </row>
    <row r="279" spans="7:13" ht="15.75" customHeight="1">
      <c r="G279" s="4"/>
      <c r="M279" s="4"/>
    </row>
    <row r="280" spans="7:13" ht="15.75" customHeight="1">
      <c r="G280" s="4"/>
      <c r="M280" s="4"/>
    </row>
    <row r="281" spans="7:13" ht="15.75" customHeight="1">
      <c r="G281" s="4"/>
      <c r="M281" s="4"/>
    </row>
    <row r="282" spans="7:13" ht="15.75" customHeight="1">
      <c r="G282" s="4"/>
      <c r="M282" s="4"/>
    </row>
    <row r="283" spans="7:13" ht="15.75" customHeight="1">
      <c r="G283" s="4"/>
      <c r="M283" s="4"/>
    </row>
    <row r="284" spans="7:13" ht="15.75" customHeight="1">
      <c r="G284" s="4"/>
      <c r="M284" s="4"/>
    </row>
    <row r="285" spans="7:13" ht="15.75" customHeight="1">
      <c r="G285" s="4"/>
      <c r="M285" s="4"/>
    </row>
    <row r="286" spans="7:13" ht="15.75" customHeight="1">
      <c r="G286" s="4"/>
      <c r="M286" s="4"/>
    </row>
    <row r="287" spans="7:13" ht="15.75" customHeight="1">
      <c r="G287" s="4"/>
      <c r="M287" s="4"/>
    </row>
    <row r="288" spans="7:13" ht="15.75" customHeight="1">
      <c r="G288" s="4"/>
      <c r="M288" s="4"/>
    </row>
    <row r="289" spans="7:13" ht="15.75" customHeight="1">
      <c r="G289" s="4"/>
      <c r="M289" s="4"/>
    </row>
    <row r="290" spans="7:13" ht="15.75" customHeight="1">
      <c r="G290" s="4"/>
      <c r="M290" s="4"/>
    </row>
    <row r="291" spans="7:13" ht="15.75" customHeight="1">
      <c r="G291" s="4"/>
      <c r="M291" s="4"/>
    </row>
    <row r="292" spans="7:13" ht="15.75" customHeight="1">
      <c r="G292" s="4"/>
      <c r="M292" s="4"/>
    </row>
    <row r="293" spans="7:13" ht="15.75" customHeight="1">
      <c r="G293" s="4"/>
      <c r="M293" s="4"/>
    </row>
    <row r="294" spans="7:13" ht="15.75" customHeight="1">
      <c r="G294" s="4"/>
      <c r="M294" s="4"/>
    </row>
    <row r="295" spans="7:13" ht="15.75" customHeight="1">
      <c r="G295" s="4"/>
      <c r="M295" s="4"/>
    </row>
    <row r="296" spans="7:13" ht="15.75" customHeight="1">
      <c r="G296" s="4"/>
      <c r="M296" s="4"/>
    </row>
    <row r="297" spans="7:13" ht="15.75" customHeight="1">
      <c r="G297" s="4"/>
      <c r="M297" s="4"/>
    </row>
    <row r="298" spans="7:13" ht="15.75" customHeight="1">
      <c r="G298" s="4"/>
      <c r="M298" s="4"/>
    </row>
    <row r="299" spans="7:13" ht="15.75" customHeight="1">
      <c r="G299" s="4"/>
      <c r="M299" s="4"/>
    </row>
    <row r="300" spans="7:13" ht="15.75" customHeight="1">
      <c r="G300" s="4"/>
      <c r="M300" s="4"/>
    </row>
    <row r="301" spans="7:13" ht="15.75" customHeight="1">
      <c r="G301" s="4"/>
      <c r="M301" s="4"/>
    </row>
    <row r="302" spans="7:13" ht="15.75" customHeight="1">
      <c r="G302" s="4"/>
      <c r="M302" s="4"/>
    </row>
    <row r="303" spans="7:13" ht="15.75" customHeight="1">
      <c r="G303" s="4"/>
      <c r="M303" s="4"/>
    </row>
    <row r="304" spans="7:13" ht="15.75" customHeight="1">
      <c r="G304" s="4"/>
      <c r="M304" s="4"/>
    </row>
    <row r="305" spans="7:13" ht="15.75" customHeight="1">
      <c r="G305" s="4"/>
      <c r="M305" s="4"/>
    </row>
    <row r="306" spans="7:13" ht="15.75" customHeight="1">
      <c r="G306" s="4"/>
      <c r="M306" s="4"/>
    </row>
    <row r="307" spans="7:13" ht="15.75" customHeight="1">
      <c r="G307" s="4"/>
      <c r="M307" s="4"/>
    </row>
    <row r="308" spans="7:13" ht="15.75" customHeight="1">
      <c r="G308" s="4"/>
      <c r="M308" s="4"/>
    </row>
    <row r="309" spans="7:13" ht="15.75" customHeight="1">
      <c r="G309" s="4"/>
      <c r="M309" s="4"/>
    </row>
    <row r="310" spans="7:13" ht="15.75" customHeight="1">
      <c r="G310" s="4"/>
      <c r="M310" s="4"/>
    </row>
    <row r="311" spans="7:13" ht="15.75" customHeight="1">
      <c r="G311" s="4"/>
      <c r="M311" s="4"/>
    </row>
    <row r="312" spans="7:13" ht="15.75" customHeight="1">
      <c r="G312" s="4"/>
      <c r="M312" s="4"/>
    </row>
    <row r="313" spans="7:13" ht="15.75" customHeight="1">
      <c r="G313" s="4"/>
      <c r="M313" s="4"/>
    </row>
    <row r="314" spans="7:13" ht="15.75" customHeight="1">
      <c r="G314" s="4"/>
      <c r="M314" s="4"/>
    </row>
    <row r="315" spans="7:13" ht="15.75" customHeight="1">
      <c r="G315" s="4"/>
      <c r="M315" s="4"/>
    </row>
    <row r="316" spans="7:13" ht="15.75" customHeight="1">
      <c r="G316" s="4"/>
      <c r="M316" s="4"/>
    </row>
    <row r="317" spans="7:13" ht="15.75" customHeight="1">
      <c r="G317" s="4"/>
      <c r="M317" s="4"/>
    </row>
    <row r="318" spans="7:13" ht="15.75" customHeight="1">
      <c r="G318" s="4"/>
      <c r="M318" s="4"/>
    </row>
    <row r="319" spans="7:13" ht="15.75" customHeight="1">
      <c r="G319" s="4"/>
      <c r="M319" s="4"/>
    </row>
    <row r="320" spans="7:13" ht="15.75" customHeight="1">
      <c r="G320" s="4"/>
      <c r="M320" s="4"/>
    </row>
    <row r="321" spans="7:13" ht="15.75" customHeight="1">
      <c r="G321" s="4"/>
      <c r="M321" s="4"/>
    </row>
    <row r="322" spans="7:13" ht="15.75" customHeight="1">
      <c r="G322" s="4"/>
      <c r="M322" s="4"/>
    </row>
    <row r="323" spans="7:13" ht="15.75" customHeight="1">
      <c r="G323" s="4"/>
      <c r="M323" s="4"/>
    </row>
    <row r="324" spans="7:13" ht="15.75" customHeight="1">
      <c r="G324" s="4"/>
      <c r="M324" s="4"/>
    </row>
    <row r="325" spans="7:13" ht="15.75" customHeight="1">
      <c r="G325" s="4"/>
      <c r="M325" s="4"/>
    </row>
    <row r="326" spans="7:13" ht="15.75" customHeight="1">
      <c r="G326" s="4"/>
      <c r="M326" s="4"/>
    </row>
    <row r="327" spans="7:13" ht="15.75" customHeight="1">
      <c r="G327" s="4"/>
      <c r="M327" s="4"/>
    </row>
    <row r="328" spans="7:13" ht="15.75" customHeight="1">
      <c r="G328" s="4"/>
      <c r="M328" s="4"/>
    </row>
    <row r="329" spans="7:13" ht="15.75" customHeight="1">
      <c r="G329" s="4"/>
      <c r="M329" s="4"/>
    </row>
    <row r="330" spans="7:13" ht="15.75" customHeight="1">
      <c r="G330" s="4"/>
      <c r="M330" s="4"/>
    </row>
    <row r="331" spans="7:13" ht="15.75" customHeight="1">
      <c r="G331" s="4"/>
      <c r="M331" s="4"/>
    </row>
    <row r="332" spans="7:13" ht="15.75" customHeight="1">
      <c r="G332" s="4"/>
      <c r="M332" s="4"/>
    </row>
    <row r="333" spans="7:13" ht="15.75" customHeight="1">
      <c r="G333" s="4"/>
      <c r="M333" s="4"/>
    </row>
    <row r="334" spans="7:13" ht="15.75" customHeight="1">
      <c r="G334" s="4"/>
      <c r="M334" s="4"/>
    </row>
    <row r="335" spans="7:13" ht="15.75" customHeight="1">
      <c r="G335" s="4"/>
      <c r="M335" s="4"/>
    </row>
    <row r="336" spans="7:13" ht="15.75" customHeight="1">
      <c r="G336" s="4"/>
      <c r="M336" s="4"/>
    </row>
    <row r="337" spans="7:13" ht="15.75" customHeight="1">
      <c r="G337" s="4"/>
      <c r="M337" s="4"/>
    </row>
    <row r="338" spans="7:13" ht="15.75" customHeight="1">
      <c r="G338" s="4"/>
      <c r="M338" s="4"/>
    </row>
    <row r="339" spans="7:13" ht="15.75" customHeight="1">
      <c r="G339" s="4"/>
      <c r="M339" s="4"/>
    </row>
    <row r="340" spans="7:13" ht="15.75" customHeight="1">
      <c r="G340" s="4"/>
      <c r="M340" s="4"/>
    </row>
    <row r="341" spans="7:13" ht="15.75" customHeight="1">
      <c r="G341" s="4"/>
      <c r="M341" s="4"/>
    </row>
    <row r="342" spans="7:13" ht="15.75" customHeight="1">
      <c r="G342" s="4"/>
      <c r="M342" s="4"/>
    </row>
    <row r="343" spans="7:13" ht="15.75" customHeight="1">
      <c r="G343" s="4"/>
      <c r="M343" s="4"/>
    </row>
    <row r="344" spans="7:13" ht="15.75" customHeight="1">
      <c r="G344" s="4"/>
      <c r="M344" s="4"/>
    </row>
    <row r="345" spans="7:13" ht="15.75" customHeight="1">
      <c r="G345" s="4"/>
      <c r="M345" s="4"/>
    </row>
    <row r="346" spans="7:13" ht="15.75" customHeight="1">
      <c r="G346" s="4"/>
      <c r="M346" s="4"/>
    </row>
    <row r="347" spans="7:13" ht="15.75" customHeight="1">
      <c r="G347" s="4"/>
      <c r="M347" s="4"/>
    </row>
    <row r="348" spans="7:13" ht="15.75" customHeight="1">
      <c r="G348" s="4"/>
      <c r="M348" s="4"/>
    </row>
    <row r="349" spans="7:13" ht="15.75" customHeight="1">
      <c r="G349" s="4"/>
      <c r="M349" s="4"/>
    </row>
    <row r="350" spans="7:13" ht="15.75" customHeight="1">
      <c r="G350" s="4"/>
      <c r="M350" s="4"/>
    </row>
    <row r="351" spans="7:13" ht="15.75" customHeight="1">
      <c r="G351" s="4"/>
      <c r="M351" s="4"/>
    </row>
    <row r="352" spans="7:13" ht="15.75" customHeight="1">
      <c r="G352" s="4"/>
      <c r="M352" s="4"/>
    </row>
    <row r="353" spans="7:13" ht="15.75" customHeight="1">
      <c r="G353" s="4"/>
      <c r="M353" s="4"/>
    </row>
    <row r="354" spans="7:13" ht="15.75" customHeight="1">
      <c r="G354" s="4"/>
      <c r="M354" s="4"/>
    </row>
    <row r="355" spans="7:13" ht="15.75" customHeight="1">
      <c r="G355" s="4"/>
      <c r="M355" s="4"/>
    </row>
    <row r="356" spans="7:13" ht="15.75" customHeight="1">
      <c r="G356" s="4"/>
      <c r="M356" s="4"/>
    </row>
    <row r="357" spans="7:13" ht="15.75" customHeight="1">
      <c r="G357" s="4"/>
      <c r="M357" s="4"/>
    </row>
    <row r="358" spans="7:13" ht="15.75" customHeight="1">
      <c r="G358" s="4"/>
      <c r="M358" s="4"/>
    </row>
    <row r="359" spans="7:13" ht="15.75" customHeight="1">
      <c r="G359" s="4"/>
      <c r="M359" s="4"/>
    </row>
    <row r="360" spans="7:13" ht="15.75" customHeight="1">
      <c r="G360" s="4"/>
      <c r="M360" s="4"/>
    </row>
    <row r="361" spans="7:13" ht="15.75" customHeight="1">
      <c r="G361" s="4"/>
      <c r="M361" s="4"/>
    </row>
    <row r="362" spans="7:13" ht="15.75" customHeight="1">
      <c r="G362" s="4"/>
      <c r="M362" s="4"/>
    </row>
    <row r="363" spans="7:13" ht="15.75" customHeight="1">
      <c r="G363" s="4"/>
      <c r="M363" s="4"/>
    </row>
    <row r="364" spans="7:13" ht="15.75" customHeight="1">
      <c r="G364" s="4"/>
      <c r="M364" s="4"/>
    </row>
    <row r="365" spans="7:13" ht="15.75" customHeight="1">
      <c r="G365" s="4"/>
      <c r="M365" s="4"/>
    </row>
    <row r="366" spans="7:13" ht="15.75" customHeight="1">
      <c r="G366" s="4"/>
      <c r="M366" s="4"/>
    </row>
    <row r="367" spans="7:13" ht="15.75" customHeight="1">
      <c r="G367" s="4"/>
      <c r="M367" s="4"/>
    </row>
    <row r="368" spans="7:13" ht="15.75" customHeight="1">
      <c r="G368" s="4"/>
      <c r="M368" s="4"/>
    </row>
    <row r="369" spans="7:13" ht="15.75" customHeight="1">
      <c r="G369" s="4"/>
      <c r="M369" s="4"/>
    </row>
    <row r="370" spans="7:13" ht="15.75" customHeight="1">
      <c r="G370" s="4"/>
      <c r="M370" s="4"/>
    </row>
    <row r="371" spans="7:13" ht="15.75" customHeight="1">
      <c r="G371" s="4"/>
      <c r="M371" s="4"/>
    </row>
    <row r="372" spans="7:13" ht="15.75" customHeight="1">
      <c r="G372" s="4"/>
      <c r="M372" s="4"/>
    </row>
    <row r="373" spans="7:13" ht="15.75" customHeight="1">
      <c r="G373" s="4"/>
      <c r="M373" s="4"/>
    </row>
    <row r="374" spans="7:13" ht="15.75" customHeight="1">
      <c r="G374" s="4"/>
      <c r="M374" s="4"/>
    </row>
    <row r="375" spans="7:13" ht="15.75" customHeight="1">
      <c r="G375" s="4"/>
      <c r="M375" s="4"/>
    </row>
    <row r="376" spans="7:13" ht="15.75" customHeight="1">
      <c r="G376" s="4"/>
      <c r="M376" s="4"/>
    </row>
    <row r="377" spans="7:13" ht="15.75" customHeight="1">
      <c r="G377" s="4"/>
      <c r="M377" s="4"/>
    </row>
    <row r="378" spans="7:13" ht="15.75" customHeight="1">
      <c r="G378" s="4"/>
      <c r="M378" s="4"/>
    </row>
    <row r="379" spans="7:13" ht="15.75" customHeight="1">
      <c r="G379" s="4"/>
      <c r="M379" s="4"/>
    </row>
    <row r="380" spans="7:13" ht="15.75" customHeight="1">
      <c r="G380" s="4"/>
      <c r="M380" s="4"/>
    </row>
    <row r="381" spans="7:13" ht="15.75" customHeight="1">
      <c r="G381" s="4"/>
      <c r="M381" s="4"/>
    </row>
    <row r="382" spans="7:13" ht="15.75" customHeight="1">
      <c r="G382" s="4"/>
      <c r="M382" s="4"/>
    </row>
    <row r="383" spans="7:13" ht="15.75" customHeight="1">
      <c r="G383" s="4"/>
      <c r="M383" s="4"/>
    </row>
    <row r="384" spans="7:13" ht="15.75" customHeight="1">
      <c r="G384" s="4"/>
      <c r="M384" s="4"/>
    </row>
    <row r="385" spans="7:13" ht="15.75" customHeight="1">
      <c r="G385" s="4"/>
      <c r="M385" s="4"/>
    </row>
    <row r="386" spans="7:13" ht="15.75" customHeight="1">
      <c r="G386" s="4"/>
      <c r="M386" s="4"/>
    </row>
    <row r="387" spans="7:13" ht="15.75" customHeight="1">
      <c r="G387" s="4"/>
      <c r="M387" s="4"/>
    </row>
    <row r="388" spans="7:13" ht="15.75" customHeight="1">
      <c r="G388" s="4"/>
      <c r="M388" s="4"/>
    </row>
    <row r="389" spans="7:13" ht="15.75" customHeight="1">
      <c r="G389" s="4"/>
      <c r="M389" s="4"/>
    </row>
    <row r="390" spans="7:13" ht="15.75" customHeight="1">
      <c r="G390" s="4"/>
      <c r="M390" s="4"/>
    </row>
    <row r="391" spans="7:13" ht="15.75" customHeight="1">
      <c r="G391" s="4"/>
      <c r="M391" s="4"/>
    </row>
    <row r="392" spans="7:13" ht="15.75" customHeight="1">
      <c r="G392" s="4"/>
      <c r="M392" s="4"/>
    </row>
    <row r="393" spans="7:13" ht="15.75" customHeight="1">
      <c r="G393" s="4"/>
      <c r="M393" s="4"/>
    </row>
    <row r="394" spans="7:13" ht="15.75" customHeight="1">
      <c r="G394" s="4"/>
      <c r="M394" s="4"/>
    </row>
    <row r="395" spans="7:13" ht="15.75" customHeight="1">
      <c r="G395" s="4"/>
      <c r="M395" s="4"/>
    </row>
    <row r="396" spans="7:13" ht="15.75" customHeight="1">
      <c r="G396" s="4"/>
      <c r="M396" s="4"/>
    </row>
    <row r="397" spans="7:13" ht="15.75" customHeight="1">
      <c r="G397" s="4"/>
      <c r="M397" s="4"/>
    </row>
    <row r="398" spans="7:13" ht="15.75" customHeight="1">
      <c r="G398" s="4"/>
      <c r="M398" s="4"/>
    </row>
    <row r="399" spans="7:13" ht="15.75" customHeight="1">
      <c r="G399" s="4"/>
      <c r="M399" s="4"/>
    </row>
    <row r="400" spans="7:13" ht="15.75" customHeight="1">
      <c r="G400" s="4"/>
      <c r="M400" s="4"/>
    </row>
    <row r="401" spans="7:13" ht="15.75" customHeight="1">
      <c r="G401" s="4"/>
      <c r="M401" s="4"/>
    </row>
    <row r="402" spans="7:13" ht="15.75" customHeight="1">
      <c r="G402" s="4"/>
      <c r="M402" s="4"/>
    </row>
    <row r="403" spans="7:13" ht="15.75" customHeight="1">
      <c r="G403" s="4"/>
      <c r="M403" s="4"/>
    </row>
    <row r="404" spans="7:13" ht="15.75" customHeight="1">
      <c r="G404" s="4"/>
      <c r="M404" s="4"/>
    </row>
    <row r="405" spans="7:13" ht="15.75" customHeight="1">
      <c r="G405" s="4"/>
      <c r="M405" s="4"/>
    </row>
    <row r="406" spans="7:13" ht="15.75" customHeight="1">
      <c r="G406" s="4"/>
      <c r="M406" s="4"/>
    </row>
    <row r="407" spans="7:13" ht="15.75" customHeight="1">
      <c r="G407" s="4"/>
      <c r="M407" s="4"/>
    </row>
    <row r="408" spans="7:13" ht="15.75" customHeight="1">
      <c r="G408" s="4"/>
      <c r="M408" s="4"/>
    </row>
    <row r="409" spans="7:13" ht="15.75" customHeight="1">
      <c r="G409" s="4"/>
      <c r="M409" s="4"/>
    </row>
    <row r="410" spans="7:13" ht="15.75" customHeight="1">
      <c r="G410" s="4"/>
      <c r="M410" s="4"/>
    </row>
    <row r="411" spans="7:13" ht="15.75" customHeight="1">
      <c r="G411" s="4"/>
      <c r="M411" s="4"/>
    </row>
    <row r="412" spans="7:13" ht="15.75" customHeight="1">
      <c r="G412" s="4"/>
      <c r="M412" s="4"/>
    </row>
    <row r="413" spans="7:13" ht="15.75" customHeight="1">
      <c r="G413" s="4"/>
      <c r="M413" s="4"/>
    </row>
    <row r="414" spans="7:13" ht="15.75" customHeight="1">
      <c r="G414" s="4"/>
      <c r="M414" s="4"/>
    </row>
    <row r="415" spans="7:13" ht="15.75" customHeight="1">
      <c r="G415" s="4"/>
      <c r="M415" s="4"/>
    </row>
    <row r="416" spans="7:13" ht="15.75" customHeight="1">
      <c r="G416" s="4"/>
      <c r="M416" s="4"/>
    </row>
    <row r="417" spans="7:13" ht="15.75" customHeight="1">
      <c r="G417" s="4"/>
      <c r="M417" s="4"/>
    </row>
    <row r="418" spans="7:13" ht="15.75" customHeight="1">
      <c r="G418" s="4"/>
      <c r="M418" s="4"/>
    </row>
    <row r="419" spans="7:13" ht="15.75" customHeight="1">
      <c r="G419" s="4"/>
      <c r="M419" s="4"/>
    </row>
    <row r="420" spans="7:13" ht="15.75" customHeight="1">
      <c r="G420" s="4"/>
      <c r="M420" s="4"/>
    </row>
    <row r="421" spans="7:13" ht="15.75" customHeight="1">
      <c r="G421" s="4"/>
      <c r="M421" s="4"/>
    </row>
    <row r="422" spans="7:13" ht="15.75" customHeight="1">
      <c r="G422" s="4"/>
      <c r="M422" s="4"/>
    </row>
    <row r="423" spans="7:13" ht="15.75" customHeight="1">
      <c r="G423" s="4"/>
      <c r="M423" s="4"/>
    </row>
    <row r="424" spans="7:13" ht="15.75" customHeight="1">
      <c r="G424" s="4"/>
      <c r="M424" s="4"/>
    </row>
    <row r="425" spans="7:13" ht="15.75" customHeight="1">
      <c r="G425" s="4"/>
      <c r="M425" s="4"/>
    </row>
    <row r="426" spans="7:13" ht="15.75" customHeight="1">
      <c r="G426" s="4"/>
      <c r="M426" s="4"/>
    </row>
    <row r="427" spans="7:13" ht="15.75" customHeight="1">
      <c r="G427" s="4"/>
      <c r="M427" s="4"/>
    </row>
    <row r="428" spans="7:13" ht="15.75" customHeight="1">
      <c r="G428" s="4"/>
      <c r="M428" s="4"/>
    </row>
    <row r="429" spans="7:13" ht="15.75" customHeight="1">
      <c r="G429" s="4"/>
      <c r="M429" s="4"/>
    </row>
    <row r="430" spans="7:13" ht="15.75" customHeight="1">
      <c r="G430" s="4"/>
      <c r="M430" s="4"/>
    </row>
    <row r="431" spans="7:13" ht="15.75" customHeight="1">
      <c r="G431" s="4"/>
      <c r="M431" s="4"/>
    </row>
    <row r="432" spans="7:13" ht="15.75" customHeight="1">
      <c r="G432" s="4"/>
      <c r="M432" s="4"/>
    </row>
    <row r="433" spans="7:13" ht="15.75" customHeight="1">
      <c r="G433" s="4"/>
      <c r="M433" s="4"/>
    </row>
    <row r="434" spans="7:13" ht="15.75" customHeight="1">
      <c r="G434" s="4"/>
      <c r="M434" s="4"/>
    </row>
    <row r="435" spans="7:13" ht="15.75" customHeight="1">
      <c r="G435" s="4"/>
      <c r="M435" s="4"/>
    </row>
    <row r="436" spans="7:13" ht="15.75" customHeight="1">
      <c r="G436" s="4"/>
      <c r="M436" s="4"/>
    </row>
    <row r="437" spans="7:13" ht="15.75" customHeight="1">
      <c r="G437" s="4"/>
      <c r="M437" s="4"/>
    </row>
    <row r="438" spans="7:13" ht="15.75" customHeight="1">
      <c r="G438" s="4"/>
      <c r="M438" s="4"/>
    </row>
    <row r="439" spans="7:13" ht="15.75" customHeight="1">
      <c r="G439" s="4"/>
      <c r="M439" s="4"/>
    </row>
    <row r="440" spans="7:13" ht="15.75" customHeight="1">
      <c r="G440" s="4"/>
      <c r="M440" s="4"/>
    </row>
    <row r="441" spans="7:13" ht="15.75" customHeight="1">
      <c r="G441" s="4"/>
      <c r="M441" s="4"/>
    </row>
    <row r="442" spans="7:13" ht="15.75" customHeight="1">
      <c r="G442" s="4"/>
      <c r="M442" s="4"/>
    </row>
    <row r="443" spans="7:13" ht="15.75" customHeight="1">
      <c r="G443" s="4"/>
      <c r="M443" s="4"/>
    </row>
    <row r="444" spans="7:13" ht="15.75" customHeight="1">
      <c r="G444" s="4"/>
      <c r="M444" s="4"/>
    </row>
    <row r="445" spans="7:13" ht="15.75" customHeight="1">
      <c r="G445" s="4"/>
      <c r="M445" s="4"/>
    </row>
    <row r="446" spans="7:13" ht="15.75" customHeight="1">
      <c r="G446" s="4"/>
      <c r="M446" s="4"/>
    </row>
    <row r="447" spans="7:13" ht="15.75" customHeight="1">
      <c r="G447" s="4"/>
      <c r="M447" s="4"/>
    </row>
    <row r="448" spans="7:13" ht="15.75" customHeight="1">
      <c r="G448" s="4"/>
      <c r="M448" s="4"/>
    </row>
    <row r="449" spans="7:13" ht="15.75" customHeight="1">
      <c r="G449" s="4"/>
      <c r="M449" s="4"/>
    </row>
    <row r="450" spans="7:13" ht="15.75" customHeight="1">
      <c r="G450" s="4"/>
      <c r="M450" s="4"/>
    </row>
    <row r="451" spans="7:13" ht="15.75" customHeight="1">
      <c r="G451" s="4"/>
      <c r="M451" s="4"/>
    </row>
    <row r="452" spans="7:13" ht="15.75" customHeight="1">
      <c r="G452" s="4"/>
      <c r="M452" s="4"/>
    </row>
    <row r="453" spans="7:13" ht="15.75" customHeight="1">
      <c r="G453" s="4"/>
      <c r="M453" s="4"/>
    </row>
    <row r="454" spans="7:13" ht="15.75" customHeight="1">
      <c r="G454" s="4"/>
      <c r="M454" s="4"/>
    </row>
    <row r="455" spans="7:13" ht="15.75" customHeight="1">
      <c r="G455" s="4"/>
      <c r="M455" s="4"/>
    </row>
    <row r="456" spans="7:13" ht="15.75" customHeight="1">
      <c r="G456" s="4"/>
      <c r="M456" s="4"/>
    </row>
    <row r="457" spans="7:13" ht="15.75" customHeight="1">
      <c r="G457" s="4"/>
      <c r="M457" s="4"/>
    </row>
    <row r="458" spans="7:13" ht="15.75" customHeight="1">
      <c r="G458" s="4"/>
      <c r="M458" s="4"/>
    </row>
    <row r="459" spans="7:13" ht="15.75" customHeight="1">
      <c r="G459" s="4"/>
      <c r="M459" s="4"/>
    </row>
    <row r="460" spans="7:13" ht="15.75" customHeight="1">
      <c r="G460" s="4"/>
      <c r="M460" s="4"/>
    </row>
    <row r="461" spans="7:13" ht="15.75" customHeight="1">
      <c r="G461" s="4"/>
      <c r="M461" s="4"/>
    </row>
    <row r="462" spans="7:13" ht="15.75" customHeight="1">
      <c r="G462" s="4"/>
      <c r="M462" s="4"/>
    </row>
    <row r="463" spans="7:13" ht="15.75" customHeight="1">
      <c r="G463" s="4"/>
      <c r="M463" s="4"/>
    </row>
    <row r="464" spans="7:13" ht="15.75" customHeight="1">
      <c r="G464" s="4"/>
      <c r="M464" s="4"/>
    </row>
    <row r="465" spans="7:13" ht="15.75" customHeight="1">
      <c r="G465" s="4"/>
      <c r="M465" s="4"/>
    </row>
    <row r="466" spans="7:13" ht="15.75" customHeight="1">
      <c r="G466" s="4"/>
      <c r="M466" s="4"/>
    </row>
    <row r="467" spans="7:13" ht="15.75" customHeight="1">
      <c r="G467" s="4"/>
      <c r="M467" s="4"/>
    </row>
    <row r="468" spans="7:13" ht="15.75" customHeight="1">
      <c r="G468" s="4"/>
      <c r="M468" s="4"/>
    </row>
    <row r="469" spans="7:13" ht="15.75" customHeight="1">
      <c r="G469" s="4"/>
      <c r="M469" s="4"/>
    </row>
    <row r="470" spans="7:13" ht="15.75" customHeight="1">
      <c r="G470" s="4"/>
      <c r="M470" s="4"/>
    </row>
    <row r="471" spans="7:13" ht="15.75" customHeight="1">
      <c r="G471" s="4"/>
      <c r="M471" s="4"/>
    </row>
    <row r="472" spans="7:13" ht="15.75" customHeight="1">
      <c r="G472" s="4"/>
      <c r="M472" s="4"/>
    </row>
    <row r="473" spans="7:13" ht="15.75" customHeight="1">
      <c r="G473" s="4"/>
      <c r="M473" s="4"/>
    </row>
    <row r="474" spans="7:13" ht="15.75" customHeight="1">
      <c r="G474" s="4"/>
      <c r="M474" s="4"/>
    </row>
    <row r="475" spans="7:13" ht="15.75" customHeight="1">
      <c r="G475" s="4"/>
      <c r="M475" s="4"/>
    </row>
    <row r="476" spans="7:13" ht="15.75" customHeight="1">
      <c r="G476" s="4"/>
      <c r="M476" s="4"/>
    </row>
    <row r="477" spans="7:13" ht="15.75" customHeight="1">
      <c r="G477" s="4"/>
      <c r="M477" s="4"/>
    </row>
    <row r="478" spans="7:13" ht="15.75" customHeight="1">
      <c r="G478" s="4"/>
      <c r="M478" s="4"/>
    </row>
    <row r="479" spans="7:13" ht="15.75" customHeight="1">
      <c r="G479" s="4"/>
      <c r="M479" s="4"/>
    </row>
    <row r="480" spans="7:13" ht="15.75" customHeight="1">
      <c r="G480" s="4"/>
      <c r="M480" s="4"/>
    </row>
    <row r="481" spans="7:13" ht="15.75" customHeight="1">
      <c r="G481" s="4"/>
      <c r="M481" s="4"/>
    </row>
    <row r="482" spans="7:13" ht="15.75" customHeight="1">
      <c r="G482" s="4"/>
      <c r="M482" s="4"/>
    </row>
    <row r="483" spans="7:13" ht="15.75" customHeight="1">
      <c r="G483" s="4"/>
      <c r="M483" s="4"/>
    </row>
    <row r="484" spans="7:13" ht="15.75" customHeight="1">
      <c r="G484" s="4"/>
      <c r="M484" s="4"/>
    </row>
    <row r="485" spans="7:13" ht="15.75" customHeight="1">
      <c r="G485" s="4"/>
      <c r="M485" s="4"/>
    </row>
    <row r="486" spans="7:13" ht="15.75" customHeight="1">
      <c r="G486" s="4"/>
      <c r="M486" s="4"/>
    </row>
    <row r="487" spans="7:13" ht="15.75" customHeight="1">
      <c r="G487" s="4"/>
      <c r="M487" s="4"/>
    </row>
    <row r="488" spans="7:13" ht="15.75" customHeight="1">
      <c r="G488" s="4"/>
      <c r="M488" s="4"/>
    </row>
    <row r="489" spans="7:13" ht="15.75" customHeight="1">
      <c r="G489" s="4"/>
      <c r="M489" s="4"/>
    </row>
    <row r="490" spans="7:13" ht="15.75" customHeight="1">
      <c r="G490" s="4"/>
      <c r="M490" s="4"/>
    </row>
    <row r="491" spans="7:13" ht="15.75" customHeight="1">
      <c r="G491" s="4"/>
      <c r="M491" s="4"/>
    </row>
    <row r="492" spans="7:13" ht="15.75" customHeight="1">
      <c r="G492" s="4"/>
      <c r="M492" s="4"/>
    </row>
    <row r="493" spans="7:13" ht="15.75" customHeight="1">
      <c r="G493" s="4"/>
      <c r="M493" s="4"/>
    </row>
    <row r="494" spans="7:13" ht="15.75" customHeight="1">
      <c r="G494" s="4"/>
      <c r="M494" s="4"/>
    </row>
    <row r="495" spans="7:13" ht="15.75" customHeight="1">
      <c r="G495" s="4"/>
      <c r="M495" s="4"/>
    </row>
    <row r="496" spans="7:13" ht="15.75" customHeight="1">
      <c r="G496" s="4"/>
      <c r="M496" s="4"/>
    </row>
    <row r="497" spans="7:13" ht="15.75" customHeight="1">
      <c r="G497" s="4"/>
      <c r="M497" s="4"/>
    </row>
    <row r="498" spans="7:13" ht="15.75" customHeight="1">
      <c r="G498" s="4"/>
      <c r="M498" s="4"/>
    </row>
    <row r="499" spans="7:13" ht="15.75" customHeight="1">
      <c r="G499" s="4"/>
      <c r="M499" s="4"/>
    </row>
    <row r="500" spans="7:13" ht="15.75" customHeight="1">
      <c r="G500" s="4"/>
      <c r="M500" s="4"/>
    </row>
    <row r="501" spans="7:13" ht="15.75" customHeight="1">
      <c r="G501" s="4"/>
      <c r="M501" s="4"/>
    </row>
    <row r="502" spans="7:13" ht="15.75" customHeight="1">
      <c r="G502" s="4"/>
      <c r="M502" s="4"/>
    </row>
    <row r="503" spans="7:13" ht="15.75" customHeight="1">
      <c r="G503" s="4"/>
      <c r="M503" s="4"/>
    </row>
    <row r="504" spans="7:13" ht="15.75" customHeight="1">
      <c r="G504" s="4"/>
      <c r="M504" s="4"/>
    </row>
    <row r="505" spans="7:13" ht="15.75" customHeight="1">
      <c r="G505" s="4"/>
      <c r="M505" s="4"/>
    </row>
    <row r="506" spans="7:13" ht="15.75" customHeight="1">
      <c r="G506" s="4"/>
      <c r="M506" s="4"/>
    </row>
    <row r="507" spans="7:13" ht="15.75" customHeight="1">
      <c r="G507" s="4"/>
      <c r="M507" s="4"/>
    </row>
    <row r="508" spans="7:13" ht="15.75" customHeight="1">
      <c r="G508" s="4"/>
      <c r="M508" s="4"/>
    </row>
    <row r="509" spans="7:13" ht="15.75" customHeight="1">
      <c r="G509" s="4"/>
      <c r="M509" s="4"/>
    </row>
    <row r="510" spans="7:13" ht="15.75" customHeight="1">
      <c r="G510" s="4"/>
      <c r="M510" s="4"/>
    </row>
    <row r="511" spans="7:13" ht="15.75" customHeight="1">
      <c r="G511" s="4"/>
      <c r="M511" s="4"/>
    </row>
    <row r="512" spans="7:13" ht="15.75" customHeight="1">
      <c r="G512" s="4"/>
      <c r="M512" s="4"/>
    </row>
    <row r="513" spans="7:13" ht="15.75" customHeight="1">
      <c r="G513" s="4"/>
      <c r="M513" s="4"/>
    </row>
    <row r="514" spans="7:13" ht="15.75" customHeight="1">
      <c r="G514" s="4"/>
      <c r="M514" s="4"/>
    </row>
    <row r="515" spans="7:13" ht="15.75" customHeight="1">
      <c r="G515" s="4"/>
      <c r="M515" s="4"/>
    </row>
    <row r="516" spans="7:13" ht="15.75" customHeight="1">
      <c r="G516" s="4"/>
      <c r="M516" s="4"/>
    </row>
    <row r="517" spans="7:13" ht="15.75" customHeight="1">
      <c r="G517" s="4"/>
      <c r="M517" s="4"/>
    </row>
    <row r="518" spans="7:13" ht="15.75" customHeight="1">
      <c r="G518" s="4"/>
      <c r="M518" s="4"/>
    </row>
    <row r="519" spans="7:13" ht="15.75" customHeight="1">
      <c r="G519" s="4"/>
      <c r="M519" s="4"/>
    </row>
    <row r="520" spans="7:13" ht="15.75" customHeight="1">
      <c r="G520" s="4"/>
      <c r="M520" s="4"/>
    </row>
    <row r="521" spans="7:13" ht="15.75" customHeight="1">
      <c r="G521" s="4"/>
      <c r="M521" s="4"/>
    </row>
    <row r="522" spans="7:13" ht="15.75" customHeight="1">
      <c r="G522" s="4"/>
      <c r="M522" s="4"/>
    </row>
    <row r="523" spans="7:13" ht="15.75" customHeight="1">
      <c r="G523" s="4"/>
      <c r="M523" s="4"/>
    </row>
    <row r="524" spans="7:13" ht="15.75" customHeight="1">
      <c r="G524" s="4"/>
      <c r="M524" s="4"/>
    </row>
    <row r="525" spans="7:13" ht="15.75" customHeight="1">
      <c r="G525" s="4"/>
      <c r="M525" s="4"/>
    </row>
    <row r="526" spans="7:13" ht="15.75" customHeight="1">
      <c r="G526" s="4"/>
      <c r="M526" s="4"/>
    </row>
    <row r="527" spans="7:13" ht="15.75" customHeight="1">
      <c r="G527" s="4"/>
      <c r="M527" s="4"/>
    </row>
    <row r="528" spans="7:13" ht="15.75" customHeight="1">
      <c r="G528" s="4"/>
      <c r="M528" s="4"/>
    </row>
    <row r="529" spans="7:13" ht="15.75" customHeight="1">
      <c r="G529" s="4"/>
      <c r="M529" s="4"/>
    </row>
    <row r="530" spans="7:13" ht="15.75" customHeight="1">
      <c r="G530" s="4"/>
      <c r="M530" s="4"/>
    </row>
    <row r="531" spans="7:13" ht="15.75" customHeight="1">
      <c r="G531" s="4"/>
      <c r="M531" s="4"/>
    </row>
    <row r="532" spans="7:13" ht="15.75" customHeight="1">
      <c r="G532" s="4"/>
      <c r="M532" s="4"/>
    </row>
    <row r="533" spans="7:13" ht="15.75" customHeight="1">
      <c r="G533" s="4"/>
      <c r="M533" s="4"/>
    </row>
    <row r="534" spans="7:13" ht="15.75" customHeight="1">
      <c r="G534" s="4"/>
      <c r="M534" s="4"/>
    </row>
    <row r="535" spans="7:13" ht="15.75" customHeight="1">
      <c r="G535" s="4"/>
      <c r="M535" s="4"/>
    </row>
    <row r="536" spans="7:13" ht="15.75" customHeight="1">
      <c r="G536" s="4"/>
      <c r="M536" s="4"/>
    </row>
    <row r="537" spans="7:13" ht="15.75" customHeight="1">
      <c r="G537" s="4"/>
      <c r="M537" s="4"/>
    </row>
    <row r="538" spans="7:13" ht="15.75" customHeight="1">
      <c r="G538" s="4"/>
      <c r="M538" s="4"/>
    </row>
    <row r="539" spans="7:13" ht="15.75" customHeight="1">
      <c r="G539" s="4"/>
      <c r="M539" s="4"/>
    </row>
    <row r="540" spans="7:13" ht="15.75" customHeight="1">
      <c r="G540" s="4"/>
      <c r="M540" s="4"/>
    </row>
    <row r="541" spans="7:13" ht="15.75" customHeight="1">
      <c r="G541" s="4"/>
      <c r="M541" s="4"/>
    </row>
    <row r="542" spans="7:13" ht="15.75" customHeight="1">
      <c r="G542" s="4"/>
      <c r="M542" s="4"/>
    </row>
    <row r="543" spans="7:13" ht="15.75" customHeight="1">
      <c r="G543" s="4"/>
      <c r="M543" s="4"/>
    </row>
    <row r="544" spans="7:13" ht="15.75" customHeight="1">
      <c r="G544" s="4"/>
      <c r="M544" s="4"/>
    </row>
    <row r="545" spans="7:13" ht="15.75" customHeight="1">
      <c r="G545" s="4"/>
      <c r="M545" s="4"/>
    </row>
    <row r="546" spans="7:13" ht="15.75" customHeight="1">
      <c r="G546" s="4"/>
      <c r="M546" s="4"/>
    </row>
    <row r="547" spans="7:13" ht="15.75" customHeight="1">
      <c r="G547" s="4"/>
      <c r="M547" s="4"/>
    </row>
    <row r="548" spans="7:13" ht="15.75" customHeight="1">
      <c r="G548" s="4"/>
      <c r="M548" s="4"/>
    </row>
    <row r="549" spans="7:13" ht="15.75" customHeight="1">
      <c r="G549" s="4"/>
      <c r="M549" s="4"/>
    </row>
    <row r="550" spans="7:13" ht="15.75" customHeight="1">
      <c r="G550" s="4"/>
      <c r="M550" s="4"/>
    </row>
    <row r="551" spans="7:13" ht="15.75" customHeight="1">
      <c r="G551" s="4"/>
      <c r="M551" s="4"/>
    </row>
    <row r="552" spans="7:13" ht="15.75" customHeight="1">
      <c r="G552" s="4"/>
      <c r="M552" s="4"/>
    </row>
    <row r="553" spans="7:13" ht="15.75" customHeight="1">
      <c r="G553" s="4"/>
      <c r="M553" s="4"/>
    </row>
    <row r="554" spans="7:13" ht="15.75" customHeight="1">
      <c r="G554" s="4"/>
      <c r="M554" s="4"/>
    </row>
    <row r="555" spans="7:13" ht="15.75" customHeight="1">
      <c r="G555" s="4"/>
      <c r="M555" s="4"/>
    </row>
    <row r="556" spans="7:13" ht="15.75" customHeight="1">
      <c r="G556" s="4"/>
      <c r="M556" s="4"/>
    </row>
    <row r="557" spans="7:13" ht="15.75" customHeight="1">
      <c r="G557" s="4"/>
      <c r="M557" s="4"/>
    </row>
    <row r="558" spans="7:13" ht="15.75" customHeight="1">
      <c r="G558" s="4"/>
      <c r="M558" s="4"/>
    </row>
    <row r="559" spans="7:13" ht="15.75" customHeight="1">
      <c r="G559" s="4"/>
      <c r="M559" s="4"/>
    </row>
    <row r="560" spans="7:13" ht="15.75" customHeight="1">
      <c r="G560" s="4"/>
      <c r="M560" s="4"/>
    </row>
    <row r="561" spans="7:13" ht="15.75" customHeight="1">
      <c r="G561" s="4"/>
      <c r="M561" s="4"/>
    </row>
    <row r="562" spans="7:13" ht="15.75" customHeight="1">
      <c r="G562" s="4"/>
      <c r="M562" s="4"/>
    </row>
    <row r="563" spans="7:13" ht="15.75" customHeight="1">
      <c r="G563" s="4"/>
      <c r="M563" s="4"/>
    </row>
    <row r="564" spans="7:13" ht="15.75" customHeight="1">
      <c r="G564" s="4"/>
      <c r="M564" s="4"/>
    </row>
    <row r="565" spans="7:13" ht="15.75" customHeight="1">
      <c r="G565" s="4"/>
      <c r="M565" s="4"/>
    </row>
    <row r="566" spans="7:13" ht="15.75" customHeight="1">
      <c r="G566" s="4"/>
      <c r="M566" s="4"/>
    </row>
    <row r="567" spans="7:13" ht="15.75" customHeight="1">
      <c r="G567" s="4"/>
      <c r="M567" s="4"/>
    </row>
    <row r="568" spans="7:13" ht="15.75" customHeight="1">
      <c r="G568" s="4"/>
      <c r="M568" s="4"/>
    </row>
    <row r="569" spans="7:13" ht="15.75" customHeight="1">
      <c r="G569" s="4"/>
      <c r="M569" s="4"/>
    </row>
    <row r="570" spans="7:13" ht="15.75" customHeight="1">
      <c r="G570" s="4"/>
      <c r="M570" s="4"/>
    </row>
    <row r="571" spans="7:13" ht="15.75" customHeight="1">
      <c r="G571" s="4"/>
      <c r="M571" s="4"/>
    </row>
    <row r="572" spans="7:13" ht="15.75" customHeight="1">
      <c r="G572" s="4"/>
      <c r="M572" s="4"/>
    </row>
    <row r="573" spans="7:13" ht="15.75" customHeight="1">
      <c r="G573" s="4"/>
      <c r="M573" s="4"/>
    </row>
    <row r="574" spans="7:13" ht="15.75" customHeight="1">
      <c r="G574" s="4"/>
      <c r="M574" s="4"/>
    </row>
    <row r="575" spans="7:13" ht="15.75" customHeight="1">
      <c r="G575" s="4"/>
      <c r="M575" s="4"/>
    </row>
    <row r="576" spans="7:13" ht="15.75" customHeight="1">
      <c r="G576" s="4"/>
      <c r="M576" s="4"/>
    </row>
    <row r="577" spans="7:13" ht="15.75" customHeight="1">
      <c r="G577" s="4"/>
      <c r="M577" s="4"/>
    </row>
    <row r="578" spans="7:13" ht="15.75" customHeight="1">
      <c r="G578" s="4"/>
      <c r="M578" s="4"/>
    </row>
    <row r="579" spans="7:13" ht="15.75" customHeight="1">
      <c r="G579" s="4"/>
      <c r="M579" s="4"/>
    </row>
    <row r="580" spans="7:13" ht="15.75" customHeight="1">
      <c r="G580" s="4"/>
      <c r="M580" s="4"/>
    </row>
    <row r="581" spans="7:13" ht="15.75" customHeight="1">
      <c r="G581" s="4"/>
      <c r="M581" s="4"/>
    </row>
    <row r="582" spans="7:13" ht="15.75" customHeight="1">
      <c r="G582" s="4"/>
      <c r="M582" s="4"/>
    </row>
    <row r="583" spans="7:13" ht="15.75" customHeight="1">
      <c r="G583" s="4"/>
      <c r="M583" s="4"/>
    </row>
    <row r="584" spans="7:13" ht="15.75" customHeight="1">
      <c r="G584" s="4"/>
      <c r="M584" s="4"/>
    </row>
    <row r="585" spans="7:13" ht="15.75" customHeight="1">
      <c r="G585" s="4"/>
      <c r="M585" s="4"/>
    </row>
    <row r="586" spans="7:13" ht="15.75" customHeight="1">
      <c r="G586" s="4"/>
      <c r="M586" s="4"/>
    </row>
    <row r="587" spans="7:13" ht="15.75" customHeight="1">
      <c r="G587" s="4"/>
      <c r="M587" s="4"/>
    </row>
    <row r="588" spans="7:13" ht="15.75" customHeight="1">
      <c r="G588" s="4"/>
      <c r="M588" s="4"/>
    </row>
    <row r="589" spans="7:13" ht="15.75" customHeight="1">
      <c r="G589" s="4"/>
      <c r="M589" s="4"/>
    </row>
    <row r="590" spans="7:13" ht="15.75" customHeight="1">
      <c r="G590" s="4"/>
      <c r="M590" s="4"/>
    </row>
    <row r="591" spans="7:13" ht="15.75" customHeight="1">
      <c r="G591" s="4"/>
      <c r="M591" s="4"/>
    </row>
    <row r="592" spans="7:13" ht="15.75" customHeight="1">
      <c r="G592" s="4"/>
      <c r="M592" s="4"/>
    </row>
    <row r="593" spans="7:13" ht="15.75" customHeight="1">
      <c r="G593" s="4"/>
      <c r="M593" s="4"/>
    </row>
    <row r="594" spans="7:13" ht="15.75" customHeight="1">
      <c r="G594" s="4"/>
      <c r="M594" s="4"/>
    </row>
    <row r="595" spans="7:13" ht="15.75" customHeight="1">
      <c r="G595" s="4"/>
      <c r="M595" s="4"/>
    </row>
    <row r="596" spans="7:13" ht="15.75" customHeight="1">
      <c r="G596" s="4"/>
      <c r="M596" s="4"/>
    </row>
    <row r="597" spans="7:13" ht="15.75" customHeight="1">
      <c r="G597" s="4"/>
      <c r="M597" s="4"/>
    </row>
    <row r="598" spans="7:13" ht="15.75" customHeight="1">
      <c r="G598" s="4"/>
      <c r="M598" s="4"/>
    </row>
    <row r="599" spans="7:13" ht="15.75" customHeight="1">
      <c r="G599" s="4"/>
      <c r="M599" s="4"/>
    </row>
    <row r="600" spans="7:13" ht="15.75" customHeight="1">
      <c r="G600" s="4"/>
      <c r="M600" s="4"/>
    </row>
    <row r="601" spans="7:13" ht="15.75" customHeight="1">
      <c r="G601" s="4"/>
      <c r="M601" s="4"/>
    </row>
    <row r="602" spans="7:13" ht="15.75" customHeight="1">
      <c r="G602" s="4"/>
      <c r="M602" s="4"/>
    </row>
    <row r="603" spans="7:13" ht="15.75" customHeight="1">
      <c r="G603" s="4"/>
      <c r="M603" s="4"/>
    </row>
    <row r="604" spans="7:13" ht="15.75" customHeight="1">
      <c r="G604" s="4"/>
      <c r="M604" s="4"/>
    </row>
    <row r="605" spans="7:13" ht="15.75" customHeight="1">
      <c r="G605" s="4"/>
      <c r="M605" s="4"/>
    </row>
    <row r="606" spans="7:13" ht="15.75" customHeight="1">
      <c r="G606" s="4"/>
      <c r="M606" s="4"/>
    </row>
    <row r="607" spans="7:13" ht="15.75" customHeight="1">
      <c r="G607" s="4"/>
      <c r="M607" s="4"/>
    </row>
    <row r="608" spans="7:13" ht="15.75" customHeight="1">
      <c r="G608" s="4"/>
      <c r="M608" s="4"/>
    </row>
    <row r="609" spans="7:13" ht="15.75" customHeight="1">
      <c r="G609" s="4"/>
      <c r="M609" s="4"/>
    </row>
    <row r="610" spans="7:13" ht="15.75" customHeight="1">
      <c r="G610" s="4"/>
      <c r="M610" s="4"/>
    </row>
    <row r="611" spans="7:13" ht="15.75" customHeight="1">
      <c r="G611" s="4"/>
      <c r="M611" s="4"/>
    </row>
    <row r="612" spans="7:13" ht="15.75" customHeight="1">
      <c r="G612" s="4"/>
      <c r="M612" s="4"/>
    </row>
    <row r="613" spans="7:13" ht="15.75" customHeight="1">
      <c r="G613" s="4"/>
      <c r="M613" s="4"/>
    </row>
    <row r="614" spans="7:13" ht="15.75" customHeight="1">
      <c r="G614" s="4"/>
      <c r="M614" s="4"/>
    </row>
    <row r="615" spans="7:13" ht="15.75" customHeight="1">
      <c r="G615" s="4"/>
      <c r="M615" s="4"/>
    </row>
    <row r="616" spans="7:13" ht="15.75" customHeight="1">
      <c r="G616" s="4"/>
      <c r="M616" s="4"/>
    </row>
    <row r="617" spans="7:13" ht="15.75" customHeight="1">
      <c r="G617" s="4"/>
      <c r="M617" s="4"/>
    </row>
    <row r="618" spans="7:13" ht="15.75" customHeight="1">
      <c r="G618" s="4"/>
      <c r="M618" s="4"/>
    </row>
    <row r="619" spans="7:13" ht="15.75" customHeight="1">
      <c r="G619" s="4"/>
      <c r="M619" s="4"/>
    </row>
    <row r="620" spans="7:13" ht="15.75" customHeight="1">
      <c r="G620" s="4"/>
      <c r="M620" s="4"/>
    </row>
    <row r="621" spans="7:13" ht="15.75" customHeight="1">
      <c r="G621" s="4"/>
      <c r="M621" s="4"/>
    </row>
    <row r="622" spans="7:13" ht="15.75" customHeight="1">
      <c r="G622" s="4"/>
      <c r="M622" s="4"/>
    </row>
    <row r="623" spans="7:13" ht="15.75" customHeight="1">
      <c r="G623" s="4"/>
      <c r="M623" s="4"/>
    </row>
    <row r="624" spans="7:13" ht="15.75" customHeight="1">
      <c r="G624" s="4"/>
      <c r="M624" s="4"/>
    </row>
    <row r="625" spans="7:13" ht="15.75" customHeight="1">
      <c r="G625" s="4"/>
      <c r="M625" s="4"/>
    </row>
    <row r="626" spans="7:13" ht="15.75" customHeight="1">
      <c r="G626" s="4"/>
      <c r="M626" s="4"/>
    </row>
    <row r="627" spans="7:13" ht="15.75" customHeight="1">
      <c r="G627" s="4"/>
      <c r="M627" s="4"/>
    </row>
    <row r="628" spans="7:13" ht="15.75" customHeight="1">
      <c r="G628" s="4"/>
      <c r="M628" s="4"/>
    </row>
    <row r="629" spans="7:13" ht="15.75" customHeight="1">
      <c r="G629" s="4"/>
      <c r="M629" s="4"/>
    </row>
    <row r="630" spans="7:13" ht="15.75" customHeight="1">
      <c r="G630" s="4"/>
      <c r="M630" s="4"/>
    </row>
    <row r="631" spans="7:13" ht="15.75" customHeight="1">
      <c r="G631" s="4"/>
      <c r="M631" s="4"/>
    </row>
    <row r="632" spans="7:13" ht="15.75" customHeight="1">
      <c r="G632" s="4"/>
      <c r="M632" s="4"/>
    </row>
    <row r="633" spans="7:13" ht="15.75" customHeight="1">
      <c r="G633" s="4"/>
      <c r="M633" s="4"/>
    </row>
    <row r="634" spans="7:13" ht="15.75" customHeight="1">
      <c r="G634" s="4"/>
      <c r="M634" s="4"/>
    </row>
    <row r="635" spans="7:13" ht="15.75" customHeight="1">
      <c r="G635" s="4"/>
      <c r="M635" s="4"/>
    </row>
    <row r="636" spans="7:13" ht="15.75" customHeight="1">
      <c r="G636" s="4"/>
      <c r="M636" s="4"/>
    </row>
    <row r="637" spans="7:13" ht="15.75" customHeight="1">
      <c r="G637" s="4"/>
      <c r="M637" s="4"/>
    </row>
    <row r="638" spans="7:13" ht="15.75" customHeight="1">
      <c r="G638" s="4"/>
      <c r="M638" s="4"/>
    </row>
    <row r="639" spans="7:13" ht="15.75" customHeight="1">
      <c r="G639" s="4"/>
      <c r="M639" s="4"/>
    </row>
    <row r="640" spans="7:13" ht="15.75" customHeight="1">
      <c r="G640" s="4"/>
      <c r="M640" s="4"/>
    </row>
    <row r="641" spans="7:13" ht="15.75" customHeight="1">
      <c r="G641" s="4"/>
      <c r="M641" s="4"/>
    </row>
    <row r="642" spans="7:13" ht="15.75" customHeight="1">
      <c r="G642" s="4"/>
      <c r="M642" s="4"/>
    </row>
    <row r="643" spans="7:13" ht="15.75" customHeight="1">
      <c r="G643" s="4"/>
      <c r="M643" s="4"/>
    </row>
    <row r="644" spans="7:13" ht="15.75" customHeight="1">
      <c r="G644" s="4"/>
      <c r="M644" s="4"/>
    </row>
    <row r="645" spans="7:13" ht="15.75" customHeight="1">
      <c r="G645" s="4"/>
      <c r="M645" s="4"/>
    </row>
    <row r="646" spans="7:13" ht="15.75" customHeight="1">
      <c r="G646" s="4"/>
      <c r="M646" s="4"/>
    </row>
    <row r="647" spans="7:13" ht="15.75" customHeight="1">
      <c r="G647" s="4"/>
      <c r="M647" s="4"/>
    </row>
    <row r="648" spans="7:13" ht="15.75" customHeight="1">
      <c r="G648" s="4"/>
      <c r="M648" s="4"/>
    </row>
    <row r="649" spans="7:13" ht="15.75" customHeight="1">
      <c r="G649" s="4"/>
      <c r="M649" s="4"/>
    </row>
    <row r="650" spans="7:13" ht="15.75" customHeight="1">
      <c r="G650" s="4"/>
      <c r="M650" s="4"/>
    </row>
    <row r="651" spans="7:13" ht="15.75" customHeight="1">
      <c r="G651" s="4"/>
      <c r="M651" s="4"/>
    </row>
    <row r="652" spans="7:13" ht="15.75" customHeight="1">
      <c r="G652" s="4"/>
      <c r="M652" s="4"/>
    </row>
    <row r="653" spans="7:13" ht="15.75" customHeight="1">
      <c r="G653" s="4"/>
      <c r="M653" s="4"/>
    </row>
    <row r="654" spans="7:13" ht="15.75" customHeight="1">
      <c r="G654" s="4"/>
      <c r="M654" s="4"/>
    </row>
    <row r="655" spans="7:13" ht="15.75" customHeight="1">
      <c r="G655" s="4"/>
      <c r="M655" s="4"/>
    </row>
    <row r="656" spans="7:13" ht="15.75" customHeight="1">
      <c r="G656" s="4"/>
      <c r="M656" s="4"/>
    </row>
    <row r="657" spans="7:13" ht="15.75" customHeight="1">
      <c r="G657" s="4"/>
      <c r="M657" s="4"/>
    </row>
    <row r="658" spans="7:13" ht="15.75" customHeight="1">
      <c r="G658" s="4"/>
      <c r="M658" s="4"/>
    </row>
    <row r="659" spans="7:13" ht="15.75" customHeight="1">
      <c r="G659" s="4"/>
      <c r="M659" s="4"/>
    </row>
    <row r="660" spans="7:13" ht="15.75" customHeight="1">
      <c r="G660" s="4"/>
      <c r="M660" s="4"/>
    </row>
    <row r="661" spans="7:13" ht="15.75" customHeight="1">
      <c r="G661" s="4"/>
      <c r="M661" s="4"/>
    </row>
    <row r="662" spans="7:13" ht="15.75" customHeight="1">
      <c r="G662" s="4"/>
      <c r="M662" s="4"/>
    </row>
    <row r="663" spans="7:13" ht="15.75" customHeight="1">
      <c r="G663" s="4"/>
      <c r="M663" s="4"/>
    </row>
    <row r="664" spans="7:13" ht="15.75" customHeight="1">
      <c r="G664" s="4"/>
      <c r="M664" s="4"/>
    </row>
    <row r="665" spans="7:13" ht="15.75" customHeight="1">
      <c r="G665" s="4"/>
      <c r="M665" s="4"/>
    </row>
    <row r="666" spans="7:13" ht="15.75" customHeight="1">
      <c r="G666" s="4"/>
      <c r="M666" s="4"/>
    </row>
    <row r="667" spans="7:13" ht="15.75" customHeight="1">
      <c r="G667" s="4"/>
      <c r="M667" s="4"/>
    </row>
    <row r="668" spans="7:13" ht="15.75" customHeight="1">
      <c r="G668" s="4"/>
      <c r="M668" s="4"/>
    </row>
    <row r="669" spans="7:13" ht="15.75" customHeight="1">
      <c r="G669" s="4"/>
      <c r="M669" s="4"/>
    </row>
    <row r="670" spans="7:13" ht="15.75" customHeight="1">
      <c r="G670" s="4"/>
      <c r="M670" s="4"/>
    </row>
    <row r="671" spans="7:13" ht="15.75" customHeight="1">
      <c r="G671" s="4"/>
      <c r="M671" s="4"/>
    </row>
    <row r="672" spans="7:13" ht="15.75" customHeight="1">
      <c r="G672" s="4"/>
      <c r="M672" s="4"/>
    </row>
    <row r="673" spans="7:13" ht="15.75" customHeight="1">
      <c r="G673" s="4"/>
      <c r="M673" s="4"/>
    </row>
    <row r="674" spans="7:13" ht="15.75" customHeight="1">
      <c r="G674" s="4"/>
      <c r="M674" s="4"/>
    </row>
    <row r="675" spans="7:13" ht="15.75" customHeight="1">
      <c r="G675" s="4"/>
      <c r="M675" s="4"/>
    </row>
    <row r="676" spans="7:13" ht="15.75" customHeight="1">
      <c r="G676" s="4"/>
      <c r="M676" s="4"/>
    </row>
    <row r="677" spans="7:13" ht="15.75" customHeight="1">
      <c r="G677" s="4"/>
      <c r="M677" s="4"/>
    </row>
    <row r="678" spans="7:13" ht="15.75" customHeight="1">
      <c r="G678" s="4"/>
      <c r="M678" s="4"/>
    </row>
    <row r="679" spans="7:13" ht="15.75" customHeight="1">
      <c r="G679" s="4"/>
      <c r="M679" s="4"/>
    </row>
    <row r="680" spans="7:13" ht="15.75" customHeight="1">
      <c r="G680" s="4"/>
      <c r="M680" s="4"/>
    </row>
    <row r="681" spans="7:13" ht="15.75" customHeight="1">
      <c r="G681" s="4"/>
      <c r="M681" s="4"/>
    </row>
    <row r="682" spans="7:13" ht="15.75" customHeight="1">
      <c r="G682" s="4"/>
      <c r="M682" s="4"/>
    </row>
    <row r="683" spans="7:13" ht="15.75" customHeight="1">
      <c r="G683" s="4"/>
      <c r="M683" s="4"/>
    </row>
    <row r="684" spans="7:13" ht="15.75" customHeight="1">
      <c r="G684" s="4"/>
      <c r="M684" s="4"/>
    </row>
    <row r="685" spans="7:13" ht="15.75" customHeight="1">
      <c r="G685" s="4"/>
      <c r="M685" s="4"/>
    </row>
    <row r="686" spans="7:13" ht="15.75" customHeight="1">
      <c r="G686" s="4"/>
      <c r="M686" s="4"/>
    </row>
    <row r="687" spans="7:13" ht="15.75" customHeight="1">
      <c r="G687" s="4"/>
      <c r="M687" s="4"/>
    </row>
    <row r="688" spans="7:13" ht="15.75" customHeight="1">
      <c r="G688" s="4"/>
      <c r="M688" s="4"/>
    </row>
    <row r="689" spans="7:13" ht="15.75" customHeight="1">
      <c r="G689" s="4"/>
      <c r="M689" s="4"/>
    </row>
    <row r="690" spans="7:13" ht="15.75" customHeight="1">
      <c r="G690" s="4"/>
      <c r="M690" s="4"/>
    </row>
    <row r="691" spans="7:13" ht="15.75" customHeight="1">
      <c r="G691" s="4"/>
      <c r="M691" s="4"/>
    </row>
    <row r="692" spans="7:13" ht="15.75" customHeight="1">
      <c r="G692" s="4"/>
      <c r="M692" s="4"/>
    </row>
    <row r="693" spans="7:13" ht="15.75" customHeight="1">
      <c r="G693" s="4"/>
      <c r="M693" s="4"/>
    </row>
    <row r="694" spans="7:13" ht="15.75" customHeight="1">
      <c r="G694" s="4"/>
      <c r="M694" s="4"/>
    </row>
    <row r="695" spans="7:13" ht="15.75" customHeight="1">
      <c r="G695" s="4"/>
      <c r="M695" s="4"/>
    </row>
    <row r="696" spans="7:13" ht="15.75" customHeight="1">
      <c r="G696" s="4"/>
      <c r="M696" s="4"/>
    </row>
    <row r="697" spans="7:13" ht="15.75" customHeight="1">
      <c r="G697" s="4"/>
      <c r="M697" s="4"/>
    </row>
    <row r="698" spans="7:13" ht="15.75" customHeight="1">
      <c r="G698" s="4"/>
      <c r="M698" s="4"/>
    </row>
    <row r="699" spans="7:13" ht="15.75" customHeight="1">
      <c r="G699" s="4"/>
      <c r="M699" s="4"/>
    </row>
    <row r="700" spans="7:13" ht="15.75" customHeight="1">
      <c r="G700" s="4"/>
      <c r="M700" s="4"/>
    </row>
    <row r="701" spans="7:13" ht="15.75" customHeight="1">
      <c r="G701" s="4"/>
      <c r="M701" s="4"/>
    </row>
    <row r="702" spans="7:13" ht="15.75" customHeight="1">
      <c r="G702" s="4"/>
      <c r="M702" s="4"/>
    </row>
    <row r="703" spans="7:13" ht="15.75" customHeight="1">
      <c r="G703" s="4"/>
      <c r="M703" s="4"/>
    </row>
    <row r="704" spans="7:13" ht="15.75" customHeight="1">
      <c r="G704" s="4"/>
      <c r="M704" s="4"/>
    </row>
    <row r="705" spans="7:13" ht="15.75" customHeight="1">
      <c r="G705" s="4"/>
      <c r="M705" s="4"/>
    </row>
    <row r="706" spans="7:13" ht="15.75" customHeight="1">
      <c r="G706" s="4"/>
      <c r="M706" s="4"/>
    </row>
    <row r="707" spans="7:13" ht="15.75" customHeight="1">
      <c r="G707" s="4"/>
      <c r="M707" s="4"/>
    </row>
    <row r="708" spans="7:13" ht="15.75" customHeight="1">
      <c r="G708" s="4"/>
      <c r="M708" s="4"/>
    </row>
    <row r="709" spans="7:13" ht="15.75" customHeight="1">
      <c r="G709" s="4"/>
      <c r="M709" s="4"/>
    </row>
    <row r="710" spans="7:13" ht="15.75" customHeight="1">
      <c r="G710" s="4"/>
      <c r="M710" s="4"/>
    </row>
    <row r="711" spans="7:13" ht="15.75" customHeight="1">
      <c r="G711" s="4"/>
      <c r="M711" s="4"/>
    </row>
    <row r="712" spans="7:13" ht="15.75" customHeight="1">
      <c r="G712" s="4"/>
      <c r="M712" s="4"/>
    </row>
    <row r="713" spans="7:13" ht="15.75" customHeight="1">
      <c r="G713" s="4"/>
      <c r="M713" s="4"/>
    </row>
    <row r="714" spans="7:13" ht="15.75" customHeight="1">
      <c r="G714" s="4"/>
      <c r="M714" s="4"/>
    </row>
    <row r="715" spans="7:13" ht="15.75" customHeight="1">
      <c r="G715" s="4"/>
      <c r="M715" s="4"/>
    </row>
    <row r="716" spans="7:13" ht="15.75" customHeight="1">
      <c r="G716" s="4"/>
      <c r="M716" s="4"/>
    </row>
    <row r="717" spans="7:13" ht="15.75" customHeight="1">
      <c r="G717" s="4"/>
      <c r="M717" s="4"/>
    </row>
    <row r="718" spans="7:13" ht="15.75" customHeight="1">
      <c r="G718" s="4"/>
      <c r="M718" s="4"/>
    </row>
    <row r="719" spans="7:13" ht="15.75" customHeight="1">
      <c r="G719" s="4"/>
      <c r="M719" s="4"/>
    </row>
    <row r="720" spans="7:13" ht="15.75" customHeight="1">
      <c r="G720" s="4"/>
      <c r="M720" s="4"/>
    </row>
    <row r="721" spans="7:13" ht="15.75" customHeight="1">
      <c r="G721" s="4"/>
      <c r="M721" s="4"/>
    </row>
    <row r="722" spans="7:13" ht="15.75" customHeight="1">
      <c r="G722" s="4"/>
      <c r="M722" s="4"/>
    </row>
    <row r="723" spans="7:13" ht="15.75" customHeight="1">
      <c r="G723" s="4"/>
      <c r="M723" s="4"/>
    </row>
    <row r="724" spans="7:13" ht="15.75" customHeight="1">
      <c r="G724" s="4"/>
      <c r="M724" s="4"/>
    </row>
    <row r="725" spans="7:13" ht="15.75" customHeight="1">
      <c r="G725" s="4"/>
      <c r="M725" s="4"/>
    </row>
    <row r="726" spans="7:13" ht="15.75" customHeight="1">
      <c r="G726" s="4"/>
      <c r="M726" s="4"/>
    </row>
    <row r="727" spans="7:13" ht="15.75" customHeight="1">
      <c r="G727" s="4"/>
      <c r="M727" s="4"/>
    </row>
    <row r="728" spans="7:13" ht="15.75" customHeight="1">
      <c r="G728" s="4"/>
      <c r="M728" s="4"/>
    </row>
    <row r="729" spans="7:13" ht="15.75" customHeight="1">
      <c r="G729" s="4"/>
      <c r="M729" s="4"/>
    </row>
    <row r="730" spans="7:13" ht="15.75" customHeight="1">
      <c r="G730" s="4"/>
      <c r="M730" s="4"/>
    </row>
    <row r="731" spans="7:13" ht="15.75" customHeight="1">
      <c r="G731" s="4"/>
      <c r="M731" s="4"/>
    </row>
    <row r="732" spans="7:13" ht="15.75" customHeight="1">
      <c r="G732" s="4"/>
      <c r="M732" s="4"/>
    </row>
    <row r="733" spans="7:13" ht="15.75" customHeight="1">
      <c r="G733" s="4"/>
      <c r="M733" s="4"/>
    </row>
    <row r="734" spans="7:13" ht="15.75" customHeight="1">
      <c r="G734" s="4"/>
      <c r="M734" s="4"/>
    </row>
    <row r="735" spans="7:13" ht="15.75" customHeight="1">
      <c r="G735" s="4"/>
      <c r="M735" s="4"/>
    </row>
    <row r="736" spans="7:13" ht="15.75" customHeight="1">
      <c r="G736" s="4"/>
      <c r="M736" s="4"/>
    </row>
    <row r="737" spans="7:13" ht="15.75" customHeight="1">
      <c r="G737" s="4"/>
      <c r="M737" s="4"/>
    </row>
    <row r="738" spans="7:13" ht="15.75" customHeight="1">
      <c r="G738" s="4"/>
      <c r="M738" s="4"/>
    </row>
    <row r="739" spans="7:13" ht="15.75" customHeight="1">
      <c r="G739" s="4"/>
      <c r="M739" s="4"/>
    </row>
    <row r="740" spans="7:13" ht="15.75" customHeight="1">
      <c r="G740" s="4"/>
      <c r="M740" s="4"/>
    </row>
    <row r="741" spans="7:13" ht="15.75" customHeight="1">
      <c r="G741" s="4"/>
      <c r="M741" s="4"/>
    </row>
    <row r="742" spans="7:13" ht="15.75" customHeight="1">
      <c r="G742" s="4"/>
      <c r="M742" s="4"/>
    </row>
    <row r="743" spans="7:13" ht="15.75" customHeight="1">
      <c r="G743" s="4"/>
      <c r="M743" s="4"/>
    </row>
    <row r="744" spans="7:13" ht="15.75" customHeight="1">
      <c r="G744" s="4"/>
      <c r="M744" s="4"/>
    </row>
    <row r="745" spans="7:13" ht="15.75" customHeight="1">
      <c r="G745" s="4"/>
      <c r="M745" s="4"/>
    </row>
    <row r="746" spans="7:13" ht="15.75" customHeight="1">
      <c r="G746" s="4"/>
      <c r="M746" s="4"/>
    </row>
    <row r="747" spans="7:13" ht="15.75" customHeight="1">
      <c r="G747" s="4"/>
      <c r="M747" s="4"/>
    </row>
    <row r="748" spans="7:13" ht="15.75" customHeight="1">
      <c r="G748" s="4"/>
      <c r="M748" s="4"/>
    </row>
    <row r="749" spans="7:13" ht="15.75" customHeight="1">
      <c r="G749" s="4"/>
      <c r="M749" s="4"/>
    </row>
    <row r="750" spans="7:13" ht="15.75" customHeight="1">
      <c r="G750" s="4"/>
      <c r="M750" s="4"/>
    </row>
    <row r="751" spans="7:13" ht="15.75" customHeight="1">
      <c r="G751" s="4"/>
      <c r="M751" s="4"/>
    </row>
    <row r="752" spans="7:13" ht="15.75" customHeight="1">
      <c r="G752" s="4"/>
      <c r="M752" s="4"/>
    </row>
    <row r="753" spans="7:13" ht="15.75" customHeight="1">
      <c r="G753" s="4"/>
      <c r="M753" s="4"/>
    </row>
    <row r="754" spans="7:13" ht="15.75" customHeight="1">
      <c r="G754" s="4"/>
      <c r="M754" s="4"/>
    </row>
    <row r="755" spans="7:13" ht="15.75" customHeight="1">
      <c r="G755" s="4"/>
      <c r="M755" s="4"/>
    </row>
    <row r="756" spans="7:13" ht="15.75" customHeight="1">
      <c r="G756" s="4"/>
      <c r="M756" s="4"/>
    </row>
    <row r="757" spans="7:13" ht="15.75" customHeight="1">
      <c r="G757" s="4"/>
      <c r="M757" s="4"/>
    </row>
    <row r="758" spans="7:13" ht="15.75" customHeight="1">
      <c r="G758" s="4"/>
      <c r="M758" s="4"/>
    </row>
    <row r="759" spans="7:13" ht="15.75" customHeight="1">
      <c r="G759" s="4"/>
      <c r="M759" s="4"/>
    </row>
    <row r="760" spans="7:13" ht="15.75" customHeight="1">
      <c r="G760" s="4"/>
      <c r="M760" s="4"/>
    </row>
    <row r="761" spans="7:13" ht="15.75" customHeight="1">
      <c r="G761" s="4"/>
      <c r="M761" s="4"/>
    </row>
    <row r="762" spans="7:13" ht="15.75" customHeight="1">
      <c r="G762" s="4"/>
      <c r="M762" s="4"/>
    </row>
    <row r="763" spans="7:13" ht="15.75" customHeight="1">
      <c r="G763" s="4"/>
      <c r="M763" s="4"/>
    </row>
    <row r="764" spans="7:13" ht="15.75" customHeight="1">
      <c r="G764" s="4"/>
      <c r="M764" s="4"/>
    </row>
    <row r="765" spans="7:13" ht="15.75" customHeight="1">
      <c r="G765" s="4"/>
      <c r="M765" s="4"/>
    </row>
    <row r="766" spans="7:13" ht="15.75" customHeight="1">
      <c r="G766" s="4"/>
      <c r="M766" s="4"/>
    </row>
    <row r="767" spans="7:13" ht="15.75" customHeight="1">
      <c r="G767" s="4"/>
      <c r="M767" s="4"/>
    </row>
    <row r="768" spans="7:13" ht="15.75" customHeight="1">
      <c r="G768" s="4"/>
      <c r="M768" s="4"/>
    </row>
    <row r="769" spans="7:13" ht="15.75" customHeight="1">
      <c r="G769" s="4"/>
      <c r="M769" s="4"/>
    </row>
    <row r="770" spans="7:13" ht="15.75" customHeight="1">
      <c r="G770" s="4"/>
      <c r="M770" s="4"/>
    </row>
    <row r="771" spans="7:13" ht="15.75" customHeight="1">
      <c r="G771" s="4"/>
      <c r="M771" s="4"/>
    </row>
    <row r="772" spans="7:13" ht="15.75" customHeight="1">
      <c r="G772" s="4"/>
      <c r="M772" s="4"/>
    </row>
    <row r="773" spans="7:13" ht="15.75" customHeight="1">
      <c r="G773" s="4"/>
      <c r="M773" s="4"/>
    </row>
    <row r="774" spans="7:13" ht="15.75" customHeight="1">
      <c r="G774" s="4"/>
      <c r="M774" s="4"/>
    </row>
    <row r="775" spans="7:13" ht="15.75" customHeight="1">
      <c r="G775" s="4"/>
      <c r="M775" s="4"/>
    </row>
    <row r="776" spans="7:13" ht="15.75" customHeight="1">
      <c r="G776" s="4"/>
      <c r="M776" s="4"/>
    </row>
    <row r="777" spans="7:13" ht="15.75" customHeight="1">
      <c r="G777" s="4"/>
      <c r="M777" s="4"/>
    </row>
    <row r="778" spans="7:13" ht="15.75" customHeight="1">
      <c r="G778" s="4"/>
      <c r="M778" s="4"/>
    </row>
    <row r="779" spans="7:13" ht="15.75" customHeight="1">
      <c r="G779" s="4"/>
      <c r="M779" s="4"/>
    </row>
    <row r="780" spans="7:13" ht="15.75" customHeight="1">
      <c r="G780" s="4"/>
      <c r="M780" s="4"/>
    </row>
    <row r="781" spans="7:13" ht="15.75" customHeight="1">
      <c r="G781" s="4"/>
      <c r="M781" s="4"/>
    </row>
    <row r="782" spans="7:13" ht="15.75" customHeight="1">
      <c r="G782" s="4"/>
      <c r="M782" s="4"/>
    </row>
    <row r="783" spans="7:13" ht="15.75" customHeight="1">
      <c r="G783" s="4"/>
      <c r="M783" s="4"/>
    </row>
    <row r="784" spans="7:13" ht="15.75" customHeight="1">
      <c r="G784" s="4"/>
      <c r="M784" s="4"/>
    </row>
    <row r="785" spans="7:13" ht="15.75" customHeight="1">
      <c r="G785" s="4"/>
      <c r="M785" s="4"/>
    </row>
    <row r="786" spans="7:13" ht="15.75" customHeight="1">
      <c r="G786" s="4"/>
      <c r="M786" s="4"/>
    </row>
    <row r="787" spans="7:13" ht="15.75" customHeight="1">
      <c r="G787" s="4"/>
      <c r="M787" s="4"/>
    </row>
    <row r="788" spans="7:13" ht="15.75" customHeight="1">
      <c r="G788" s="4"/>
      <c r="M788" s="4"/>
    </row>
    <row r="789" spans="7:13" ht="15.75" customHeight="1">
      <c r="G789" s="4"/>
      <c r="M789" s="4"/>
    </row>
    <row r="790" spans="7:13" ht="15.75" customHeight="1">
      <c r="G790" s="4"/>
      <c r="M790" s="4"/>
    </row>
    <row r="791" spans="7:13" ht="15.75" customHeight="1">
      <c r="G791" s="4"/>
      <c r="M791" s="4"/>
    </row>
    <row r="792" spans="7:13" ht="15.75" customHeight="1">
      <c r="G792" s="4"/>
      <c r="M792" s="4"/>
    </row>
    <row r="793" spans="7:13" ht="15.75" customHeight="1">
      <c r="G793" s="4"/>
      <c r="M793" s="4"/>
    </row>
    <row r="794" spans="7:13" ht="15.75" customHeight="1">
      <c r="G794" s="4"/>
      <c r="M794" s="4"/>
    </row>
    <row r="795" spans="7:13" ht="15.75" customHeight="1">
      <c r="G795" s="4"/>
      <c r="M795" s="4"/>
    </row>
    <row r="796" spans="7:13" ht="15.75" customHeight="1">
      <c r="G796" s="4"/>
      <c r="M796" s="4"/>
    </row>
    <row r="797" spans="7:13" ht="15.75" customHeight="1">
      <c r="G797" s="4"/>
      <c r="M797" s="4"/>
    </row>
    <row r="798" spans="7:13" ht="15.75" customHeight="1">
      <c r="G798" s="4"/>
      <c r="M798" s="4"/>
    </row>
    <row r="799" spans="7:13" ht="15.75" customHeight="1">
      <c r="G799" s="4"/>
      <c r="M799" s="4"/>
    </row>
    <row r="800" spans="7:13" ht="15.75" customHeight="1">
      <c r="G800" s="4"/>
      <c r="M800" s="4"/>
    </row>
    <row r="801" spans="7:13" ht="15.75" customHeight="1">
      <c r="G801" s="4"/>
      <c r="M801" s="4"/>
    </row>
    <row r="802" spans="7:13" ht="15.75" customHeight="1">
      <c r="G802" s="4"/>
      <c r="M802" s="4"/>
    </row>
    <row r="803" spans="7:13" ht="15.75" customHeight="1">
      <c r="G803" s="4"/>
      <c r="M803" s="4"/>
    </row>
    <row r="804" spans="7:13" ht="15.75" customHeight="1">
      <c r="G804" s="4"/>
      <c r="M804" s="4"/>
    </row>
    <row r="805" spans="7:13" ht="15.75" customHeight="1">
      <c r="G805" s="4"/>
      <c r="M805" s="4"/>
    </row>
    <row r="806" spans="7:13" ht="15.75" customHeight="1">
      <c r="G806" s="4"/>
      <c r="M806" s="4"/>
    </row>
    <row r="807" spans="7:13" ht="15.75" customHeight="1">
      <c r="G807" s="4"/>
      <c r="M807" s="4"/>
    </row>
    <row r="808" spans="7:13" ht="15.75" customHeight="1">
      <c r="G808" s="4"/>
      <c r="M808" s="4"/>
    </row>
    <row r="809" spans="7:13" ht="15.75" customHeight="1">
      <c r="G809" s="4"/>
      <c r="M809" s="4"/>
    </row>
    <row r="810" spans="7:13" ht="15.75" customHeight="1">
      <c r="G810" s="4"/>
      <c r="M810" s="4"/>
    </row>
    <row r="811" spans="7:13" ht="15.75" customHeight="1">
      <c r="G811" s="4"/>
      <c r="M811" s="4"/>
    </row>
    <row r="812" spans="7:13" ht="15.75" customHeight="1">
      <c r="G812" s="4"/>
      <c r="M812" s="4"/>
    </row>
    <row r="813" spans="7:13" ht="15.75" customHeight="1">
      <c r="G813" s="4"/>
      <c r="M813" s="4"/>
    </row>
    <row r="814" spans="7:13" ht="15.75" customHeight="1">
      <c r="G814" s="4"/>
      <c r="M814" s="4"/>
    </row>
    <row r="815" spans="7:13" ht="15.75" customHeight="1">
      <c r="G815" s="4"/>
      <c r="M815" s="4"/>
    </row>
    <row r="816" spans="7:13" ht="15.75" customHeight="1">
      <c r="G816" s="4"/>
      <c r="M816" s="4"/>
    </row>
    <row r="817" spans="7:13" ht="15.75" customHeight="1">
      <c r="G817" s="4"/>
      <c r="M817" s="4"/>
    </row>
    <row r="818" spans="7:13" ht="15.75" customHeight="1">
      <c r="G818" s="4"/>
      <c r="M818" s="4"/>
    </row>
    <row r="819" spans="7:13" ht="15.75" customHeight="1">
      <c r="G819" s="4"/>
      <c r="M819" s="4"/>
    </row>
    <row r="820" spans="7:13" ht="15.75" customHeight="1">
      <c r="G820" s="4"/>
      <c r="M820" s="4"/>
    </row>
    <row r="821" spans="7:13" ht="15.75" customHeight="1">
      <c r="G821" s="4"/>
      <c r="M821" s="4"/>
    </row>
    <row r="822" spans="7:13" ht="15.75" customHeight="1">
      <c r="G822" s="4"/>
      <c r="M822" s="4"/>
    </row>
    <row r="823" spans="7:13" ht="15.75" customHeight="1">
      <c r="G823" s="4"/>
      <c r="M823" s="4"/>
    </row>
    <row r="824" spans="7:13" ht="15.75" customHeight="1">
      <c r="G824" s="4"/>
      <c r="M824" s="4"/>
    </row>
    <row r="825" spans="7:13" ht="15.75" customHeight="1">
      <c r="G825" s="4"/>
      <c r="M825" s="4"/>
    </row>
    <row r="826" spans="7:13" ht="15.75" customHeight="1">
      <c r="G826" s="4"/>
      <c r="M826" s="4"/>
    </row>
    <row r="827" spans="7:13" ht="15.75" customHeight="1">
      <c r="G827" s="4"/>
      <c r="M827" s="4"/>
    </row>
    <row r="828" spans="7:13" ht="15.75" customHeight="1">
      <c r="G828" s="4"/>
      <c r="M828" s="4"/>
    </row>
    <row r="829" spans="7:13" ht="15.75" customHeight="1">
      <c r="G829" s="4"/>
      <c r="M829" s="4"/>
    </row>
    <row r="830" spans="7:13" ht="15.75" customHeight="1">
      <c r="G830" s="4"/>
      <c r="M830" s="4"/>
    </row>
    <row r="831" spans="7:13" ht="15.75" customHeight="1">
      <c r="G831" s="4"/>
      <c r="M831" s="4"/>
    </row>
    <row r="832" spans="7:13" ht="15.75" customHeight="1">
      <c r="G832" s="4"/>
      <c r="M832" s="4"/>
    </row>
    <row r="833" spans="7:13" ht="15.75" customHeight="1">
      <c r="G833" s="4"/>
      <c r="M833" s="4"/>
    </row>
    <row r="834" spans="7:13" ht="15.75" customHeight="1">
      <c r="G834" s="4"/>
      <c r="M834" s="4"/>
    </row>
    <row r="835" spans="7:13" ht="15.75" customHeight="1">
      <c r="G835" s="4"/>
      <c r="M835" s="4"/>
    </row>
    <row r="836" spans="7:13" ht="15.75" customHeight="1">
      <c r="G836" s="4"/>
      <c r="M836" s="4"/>
    </row>
    <row r="837" spans="7:13" ht="15.75" customHeight="1">
      <c r="G837" s="4"/>
      <c r="M837" s="4"/>
    </row>
    <row r="838" spans="7:13" ht="15.75" customHeight="1">
      <c r="G838" s="4"/>
      <c r="M838" s="4"/>
    </row>
    <row r="839" spans="7:13" ht="15.75" customHeight="1">
      <c r="G839" s="4"/>
      <c r="M839" s="4"/>
    </row>
    <row r="840" spans="7:13" ht="15.75" customHeight="1">
      <c r="G840" s="4"/>
      <c r="M840" s="4"/>
    </row>
    <row r="841" spans="7:13" ht="15.75" customHeight="1">
      <c r="G841" s="4"/>
      <c r="M841" s="4"/>
    </row>
    <row r="842" spans="7:13" ht="15.75" customHeight="1">
      <c r="G842" s="4"/>
      <c r="M842" s="4"/>
    </row>
    <row r="843" spans="7:13" ht="15.75" customHeight="1">
      <c r="G843" s="4"/>
      <c r="M843" s="4"/>
    </row>
    <row r="844" spans="7:13" ht="15.75" customHeight="1">
      <c r="G844" s="4"/>
      <c r="M844" s="4"/>
    </row>
    <row r="845" spans="7:13" ht="15.75" customHeight="1">
      <c r="G845" s="4"/>
      <c r="M845" s="4"/>
    </row>
    <row r="846" spans="7:13" ht="15.75" customHeight="1">
      <c r="G846" s="4"/>
      <c r="M846" s="4"/>
    </row>
    <row r="847" spans="7:13" ht="15.75" customHeight="1">
      <c r="G847" s="4"/>
      <c r="M847" s="4"/>
    </row>
    <row r="848" spans="7:13" ht="15.75" customHeight="1">
      <c r="G848" s="4"/>
      <c r="M848" s="4"/>
    </row>
    <row r="849" spans="7:13" ht="15.75" customHeight="1">
      <c r="G849" s="4"/>
      <c r="M849" s="4"/>
    </row>
    <row r="850" spans="7:13" ht="15.75" customHeight="1">
      <c r="G850" s="4"/>
      <c r="M850" s="4"/>
    </row>
    <row r="851" spans="7:13" ht="15.75" customHeight="1">
      <c r="G851" s="4"/>
      <c r="M851" s="4"/>
    </row>
    <row r="852" spans="7:13" ht="15.75" customHeight="1">
      <c r="G852" s="4"/>
      <c r="M852" s="4"/>
    </row>
    <row r="853" spans="7:13" ht="15.75" customHeight="1">
      <c r="G853" s="4"/>
      <c r="M853" s="4"/>
    </row>
    <row r="854" spans="7:13" ht="15.75" customHeight="1">
      <c r="G854" s="4"/>
      <c r="M854" s="4"/>
    </row>
    <row r="855" spans="7:13" ht="15.75" customHeight="1">
      <c r="G855" s="4"/>
      <c r="M855" s="4"/>
    </row>
    <row r="856" spans="7:13" ht="15.75" customHeight="1">
      <c r="G856" s="4"/>
      <c r="M856" s="4"/>
    </row>
    <row r="857" spans="7:13" ht="15.75" customHeight="1">
      <c r="G857" s="4"/>
      <c r="M857" s="4"/>
    </row>
    <row r="858" spans="7:13" ht="15.75" customHeight="1">
      <c r="G858" s="4"/>
      <c r="M858" s="4"/>
    </row>
    <row r="859" spans="7:13" ht="15.75" customHeight="1">
      <c r="G859" s="4"/>
      <c r="M859" s="4"/>
    </row>
    <row r="860" spans="7:13" ht="15.75" customHeight="1">
      <c r="G860" s="4"/>
      <c r="M860" s="4"/>
    </row>
    <row r="861" spans="7:13" ht="15.75" customHeight="1">
      <c r="G861" s="4"/>
      <c r="M861" s="4"/>
    </row>
    <row r="862" spans="7:13" ht="15.75" customHeight="1">
      <c r="G862" s="4"/>
      <c r="M862" s="4"/>
    </row>
    <row r="863" spans="7:13" ht="15.75" customHeight="1">
      <c r="G863" s="4"/>
      <c r="M863" s="4"/>
    </row>
    <row r="864" spans="7:13" ht="15.75" customHeight="1">
      <c r="G864" s="4"/>
      <c r="M864" s="4"/>
    </row>
    <row r="865" spans="7:13" ht="15.75" customHeight="1">
      <c r="G865" s="4"/>
      <c r="M865" s="4"/>
    </row>
    <row r="866" spans="7:13" ht="15.75" customHeight="1">
      <c r="G866" s="4"/>
      <c r="M866" s="4"/>
    </row>
    <row r="867" spans="7:13" ht="15.75" customHeight="1">
      <c r="G867" s="4"/>
      <c r="M867" s="4"/>
    </row>
    <row r="868" spans="7:13" ht="15.75" customHeight="1">
      <c r="G868" s="4"/>
      <c r="M868" s="4"/>
    </row>
    <row r="869" spans="7:13" ht="15.75" customHeight="1">
      <c r="G869" s="4"/>
      <c r="M869" s="4"/>
    </row>
    <row r="870" spans="7:13" ht="15.75" customHeight="1">
      <c r="G870" s="4"/>
      <c r="M870" s="4"/>
    </row>
    <row r="871" spans="7:13" ht="15.75" customHeight="1">
      <c r="G871" s="4"/>
      <c r="M871" s="4"/>
    </row>
    <row r="872" spans="7:13" ht="15.75" customHeight="1">
      <c r="G872" s="4"/>
      <c r="M872" s="4"/>
    </row>
    <row r="873" spans="7:13" ht="15.75" customHeight="1">
      <c r="G873" s="4"/>
      <c r="M873" s="4"/>
    </row>
    <row r="874" spans="7:13" ht="15.75" customHeight="1">
      <c r="G874" s="4"/>
      <c r="M874" s="4"/>
    </row>
    <row r="875" spans="7:13" ht="15.75" customHeight="1">
      <c r="G875" s="4"/>
      <c r="M875" s="4"/>
    </row>
    <row r="876" spans="7:13" ht="15.75" customHeight="1">
      <c r="G876" s="4"/>
      <c r="M876" s="4"/>
    </row>
    <row r="877" spans="7:13" ht="15.75" customHeight="1">
      <c r="G877" s="4"/>
      <c r="M877" s="4"/>
    </row>
    <row r="878" spans="7:13" ht="15.75" customHeight="1">
      <c r="G878" s="4"/>
      <c r="M878" s="4"/>
    </row>
    <row r="879" spans="7:13" ht="15.75" customHeight="1">
      <c r="G879" s="4"/>
      <c r="M879" s="4"/>
    </row>
    <row r="880" spans="7:13" ht="15.75" customHeight="1">
      <c r="G880" s="4"/>
      <c r="M880" s="4"/>
    </row>
    <row r="881" spans="7:13" ht="15.75" customHeight="1">
      <c r="G881" s="4"/>
      <c r="M881" s="4"/>
    </row>
    <row r="882" spans="7:13" ht="15.75" customHeight="1">
      <c r="G882" s="4"/>
      <c r="M882" s="4"/>
    </row>
    <row r="883" spans="7:13" ht="15.75" customHeight="1">
      <c r="G883" s="4"/>
      <c r="M883" s="4"/>
    </row>
    <row r="884" spans="7:13" ht="15.75" customHeight="1">
      <c r="G884" s="4"/>
      <c r="M884" s="4"/>
    </row>
    <row r="885" spans="7:13" ht="15.75" customHeight="1">
      <c r="G885" s="4"/>
      <c r="M885" s="4"/>
    </row>
    <row r="886" spans="7:13" ht="15.75" customHeight="1">
      <c r="G886" s="4"/>
      <c r="M886" s="4"/>
    </row>
    <row r="887" spans="7:13" ht="15.75" customHeight="1">
      <c r="G887" s="4"/>
      <c r="M887" s="4"/>
    </row>
    <row r="888" spans="7:13" ht="15.75" customHeight="1">
      <c r="G888" s="4"/>
      <c r="M888" s="4"/>
    </row>
    <row r="889" spans="7:13" ht="15.75" customHeight="1">
      <c r="G889" s="4"/>
      <c r="M889" s="4"/>
    </row>
    <row r="890" spans="7:13" ht="15.75" customHeight="1">
      <c r="G890" s="4"/>
      <c r="M890" s="4"/>
    </row>
    <row r="891" spans="7:13" ht="15.75" customHeight="1">
      <c r="G891" s="4"/>
      <c r="M891" s="4"/>
    </row>
    <row r="892" spans="7:13" ht="15.75" customHeight="1">
      <c r="G892" s="4"/>
      <c r="M892" s="4"/>
    </row>
    <row r="893" spans="7:13" ht="15.75" customHeight="1">
      <c r="G893" s="4"/>
      <c r="M893" s="4"/>
    </row>
    <row r="894" spans="7:13" ht="15.75" customHeight="1">
      <c r="G894" s="4"/>
      <c r="M894" s="4"/>
    </row>
    <row r="895" spans="7:13" ht="15.75" customHeight="1">
      <c r="G895" s="4"/>
      <c r="M895" s="4"/>
    </row>
    <row r="896" spans="7:13" ht="15.75" customHeight="1">
      <c r="G896" s="4"/>
      <c r="M896" s="4"/>
    </row>
    <row r="897" spans="7:13" ht="15.75" customHeight="1">
      <c r="G897" s="4"/>
      <c r="M897" s="4"/>
    </row>
    <row r="898" spans="7:13" ht="15.75" customHeight="1">
      <c r="G898" s="4"/>
      <c r="M898" s="4"/>
    </row>
    <row r="899" spans="7:13" ht="15.75" customHeight="1">
      <c r="G899" s="4"/>
      <c r="M899" s="4"/>
    </row>
    <row r="900" spans="7:13" ht="15.75" customHeight="1">
      <c r="G900" s="4"/>
      <c r="M900" s="4"/>
    </row>
    <row r="901" spans="7:13" ht="15.75" customHeight="1">
      <c r="G901" s="4"/>
      <c r="M901" s="4"/>
    </row>
    <row r="902" spans="7:13" ht="15.75" customHeight="1">
      <c r="G902" s="4"/>
      <c r="M902" s="4"/>
    </row>
    <row r="903" spans="7:13" ht="15.75" customHeight="1">
      <c r="G903" s="4"/>
      <c r="M903" s="4"/>
    </row>
    <row r="904" spans="7:13" ht="15.75" customHeight="1">
      <c r="G904" s="4"/>
      <c r="M904" s="4"/>
    </row>
    <row r="905" spans="7:13" ht="15.75" customHeight="1">
      <c r="G905" s="4"/>
      <c r="M905" s="4"/>
    </row>
    <row r="906" spans="7:13" ht="15.75" customHeight="1">
      <c r="G906" s="4"/>
      <c r="M906" s="4"/>
    </row>
    <row r="907" spans="7:13" ht="15.75" customHeight="1">
      <c r="G907" s="4"/>
      <c r="M907" s="4"/>
    </row>
    <row r="908" spans="7:13" ht="15.75" customHeight="1">
      <c r="G908" s="4"/>
      <c r="M908" s="4"/>
    </row>
    <row r="909" spans="7:13" ht="15.75" customHeight="1">
      <c r="G909" s="4"/>
      <c r="M909" s="4"/>
    </row>
    <row r="910" spans="7:13" ht="15.75" customHeight="1">
      <c r="G910" s="4"/>
      <c r="M910" s="4"/>
    </row>
    <row r="911" spans="7:13" ht="15.75" customHeight="1">
      <c r="G911" s="4"/>
      <c r="M911" s="4"/>
    </row>
    <row r="912" spans="7:13" ht="15.75" customHeight="1">
      <c r="G912" s="4"/>
      <c r="M912" s="4"/>
    </row>
    <row r="913" spans="7:13" ht="15.75" customHeight="1">
      <c r="G913" s="4"/>
      <c r="M913" s="4"/>
    </row>
    <row r="914" spans="7:13" ht="15.75" customHeight="1">
      <c r="G914" s="4"/>
      <c r="M914" s="4"/>
    </row>
    <row r="915" spans="7:13" ht="15.75" customHeight="1">
      <c r="G915" s="4"/>
      <c r="M915" s="4"/>
    </row>
    <row r="916" spans="7:13" ht="15.75" customHeight="1">
      <c r="G916" s="4"/>
      <c r="M916" s="4"/>
    </row>
    <row r="917" spans="7:13" ht="15.75" customHeight="1">
      <c r="G917" s="4"/>
      <c r="M917" s="4"/>
    </row>
    <row r="918" spans="7:13" ht="15.75" customHeight="1">
      <c r="G918" s="4"/>
      <c r="M918" s="4"/>
    </row>
    <row r="919" spans="7:13" ht="15.75" customHeight="1">
      <c r="G919" s="4"/>
      <c r="M919" s="4"/>
    </row>
    <row r="920" spans="7:13" ht="15.75" customHeight="1">
      <c r="G920" s="4"/>
      <c r="M920" s="4"/>
    </row>
    <row r="921" spans="7:13" ht="15.75" customHeight="1">
      <c r="G921" s="4"/>
      <c r="M921" s="4"/>
    </row>
    <row r="922" spans="7:13" ht="15.75" customHeight="1">
      <c r="G922" s="4"/>
      <c r="M922" s="4"/>
    </row>
    <row r="923" spans="7:13" ht="15.75" customHeight="1">
      <c r="G923" s="4"/>
      <c r="M923" s="4"/>
    </row>
    <row r="924" spans="7:13" ht="15.75" customHeight="1">
      <c r="G924" s="4"/>
      <c r="M924" s="4"/>
    </row>
    <row r="925" spans="7:13" ht="15.75" customHeight="1">
      <c r="G925" s="4"/>
      <c r="M925" s="4"/>
    </row>
    <row r="926" spans="7:13" ht="15.75" customHeight="1">
      <c r="G926" s="4"/>
      <c r="M926" s="4"/>
    </row>
    <row r="927" spans="7:13" ht="15.75" customHeight="1">
      <c r="G927" s="4"/>
      <c r="M927" s="4"/>
    </row>
    <row r="928" spans="7:13" ht="15.75" customHeight="1">
      <c r="G928" s="4"/>
      <c r="M928" s="4"/>
    </row>
    <row r="929" spans="7:13" ht="15.75" customHeight="1">
      <c r="G929" s="4"/>
      <c r="M929" s="4"/>
    </row>
    <row r="930" spans="7:13" ht="15.75" customHeight="1">
      <c r="G930" s="4"/>
      <c r="M930" s="4"/>
    </row>
    <row r="931" spans="7:13" ht="15.75" customHeight="1">
      <c r="G931" s="4"/>
      <c r="M931" s="4"/>
    </row>
    <row r="932" spans="7:13" ht="15.75" customHeight="1">
      <c r="G932" s="4"/>
      <c r="M932" s="4"/>
    </row>
    <row r="933" spans="7:13" ht="15.75" customHeight="1">
      <c r="G933" s="4"/>
      <c r="M933" s="4"/>
    </row>
    <row r="934" spans="7:13" ht="15.75" customHeight="1">
      <c r="G934" s="4"/>
      <c r="M934" s="4"/>
    </row>
    <row r="935" spans="7:13" ht="15.75" customHeight="1">
      <c r="G935" s="4"/>
      <c r="M935" s="4"/>
    </row>
    <row r="936" spans="7:13" ht="15.75" customHeight="1">
      <c r="G936" s="4"/>
      <c r="M936" s="4"/>
    </row>
    <row r="937" spans="7:13" ht="15.75" customHeight="1">
      <c r="G937" s="4"/>
      <c r="M937" s="4"/>
    </row>
    <row r="938" spans="7:13" ht="15.75" customHeight="1">
      <c r="G938" s="4"/>
      <c r="M938" s="4"/>
    </row>
    <row r="939" spans="7:13" ht="15.75" customHeight="1">
      <c r="G939" s="4"/>
      <c r="M939" s="4"/>
    </row>
    <row r="940" spans="7:13" ht="15.75" customHeight="1">
      <c r="G940" s="4"/>
      <c r="M940" s="4"/>
    </row>
    <row r="941" spans="7:13" ht="15.75" customHeight="1">
      <c r="G941" s="4"/>
      <c r="M941" s="4"/>
    </row>
    <row r="942" spans="7:13" ht="15.75" customHeight="1">
      <c r="G942" s="4"/>
      <c r="M942" s="4"/>
    </row>
    <row r="943" spans="7:13" ht="15.75" customHeight="1">
      <c r="G943" s="4"/>
      <c r="M943" s="4"/>
    </row>
    <row r="944" spans="7:13" ht="15.75" customHeight="1">
      <c r="G944" s="4"/>
      <c r="M944" s="4"/>
    </row>
    <row r="945" spans="7:13" ht="15.75" customHeight="1">
      <c r="G945" s="4"/>
      <c r="M945" s="4"/>
    </row>
    <row r="946" spans="7:13" ht="15.75" customHeight="1">
      <c r="G946" s="4"/>
      <c r="M946" s="4"/>
    </row>
    <row r="947" spans="7:13" ht="15.75" customHeight="1">
      <c r="G947" s="4"/>
      <c r="M947" s="4"/>
    </row>
    <row r="948" spans="7:13" ht="15.75" customHeight="1">
      <c r="G948" s="4"/>
      <c r="M948" s="4"/>
    </row>
    <row r="949" spans="7:13" ht="15.75" customHeight="1">
      <c r="G949" s="4"/>
      <c r="M949" s="4"/>
    </row>
    <row r="950" spans="7:13" ht="15.75" customHeight="1">
      <c r="G950" s="4"/>
      <c r="M950" s="4"/>
    </row>
    <row r="951" spans="7:13" ht="15.75" customHeight="1">
      <c r="G951" s="4"/>
      <c r="M951" s="4"/>
    </row>
    <row r="952" spans="7:13" ht="15.75" customHeight="1">
      <c r="G952" s="4"/>
      <c r="M952" s="4"/>
    </row>
    <row r="953" spans="7:13" ht="15.75" customHeight="1">
      <c r="G953" s="4"/>
      <c r="M953" s="4"/>
    </row>
    <row r="954" spans="7:13" ht="15.75" customHeight="1">
      <c r="G954" s="4"/>
      <c r="M954" s="4"/>
    </row>
    <row r="955" spans="7:13" ht="15.75" customHeight="1">
      <c r="G955" s="4"/>
      <c r="M955" s="4"/>
    </row>
    <row r="956" spans="7:13" ht="15.75" customHeight="1">
      <c r="G956" s="4"/>
      <c r="M956" s="4"/>
    </row>
    <row r="957" spans="7:13" ht="15.75" customHeight="1">
      <c r="G957" s="4"/>
      <c r="M957" s="4"/>
    </row>
    <row r="958" spans="7:13" ht="15.75" customHeight="1">
      <c r="G958" s="4"/>
      <c r="M958" s="4"/>
    </row>
    <row r="959" spans="7:13" ht="15.75" customHeight="1">
      <c r="G959" s="4"/>
      <c r="M959" s="4"/>
    </row>
    <row r="960" spans="7:13" ht="15.75" customHeight="1">
      <c r="G960" s="4"/>
      <c r="M960" s="4"/>
    </row>
    <row r="961" spans="7:13" ht="15.75" customHeight="1">
      <c r="G961" s="4"/>
      <c r="M961" s="4"/>
    </row>
    <row r="962" spans="7:13" ht="15.75" customHeight="1">
      <c r="G962" s="4"/>
      <c r="M962" s="4"/>
    </row>
    <row r="963" spans="7:13" ht="15.75" customHeight="1">
      <c r="G963" s="4"/>
      <c r="M963" s="4"/>
    </row>
    <row r="964" spans="7:13" ht="15.75" customHeight="1">
      <c r="G964" s="4"/>
      <c r="M964" s="4"/>
    </row>
    <row r="965" spans="7:13" ht="15.75" customHeight="1">
      <c r="G965" s="4"/>
      <c r="M965" s="4"/>
    </row>
    <row r="966" spans="7:13" ht="15.75" customHeight="1">
      <c r="G966" s="4"/>
      <c r="M966" s="4"/>
    </row>
    <row r="967" spans="7:13" ht="15.75" customHeight="1">
      <c r="G967" s="4"/>
      <c r="M967" s="4"/>
    </row>
    <row r="968" spans="7:13" ht="15.75" customHeight="1">
      <c r="G968" s="4"/>
      <c r="M968" s="4"/>
    </row>
    <row r="969" spans="7:13" ht="15.75" customHeight="1">
      <c r="G969" s="4"/>
      <c r="M969" s="4"/>
    </row>
    <row r="970" spans="7:13" ht="15.75" customHeight="1">
      <c r="G970" s="4"/>
      <c r="M970" s="4"/>
    </row>
    <row r="971" spans="7:13" ht="15.75" customHeight="1">
      <c r="G971" s="4"/>
      <c r="M971" s="4"/>
    </row>
    <row r="972" spans="7:13" ht="15.75" customHeight="1">
      <c r="G972" s="4"/>
      <c r="M972" s="4"/>
    </row>
    <row r="973" spans="7:13" ht="15.75" customHeight="1">
      <c r="G973" s="4"/>
      <c r="M973" s="4"/>
    </row>
    <row r="974" spans="7:13" ht="15.75" customHeight="1">
      <c r="G974" s="4"/>
      <c r="M974" s="4"/>
    </row>
    <row r="975" spans="7:13" ht="15.75" customHeight="1">
      <c r="G975" s="4"/>
      <c r="M975" s="4"/>
    </row>
    <row r="976" spans="7:13" ht="15.75" customHeight="1">
      <c r="G976" s="4"/>
      <c r="M976" s="4"/>
    </row>
    <row r="977" spans="7:13" ht="15.75" customHeight="1">
      <c r="G977" s="4"/>
      <c r="M977" s="4"/>
    </row>
    <row r="978" spans="7:13" ht="15.75" customHeight="1">
      <c r="G978" s="4"/>
      <c r="M978" s="4"/>
    </row>
    <row r="979" spans="7:13" ht="15.75" customHeight="1">
      <c r="G979" s="4"/>
      <c r="M979" s="4"/>
    </row>
    <row r="980" spans="7:13" ht="15.75" customHeight="1">
      <c r="G980" s="4"/>
      <c r="M980" s="4"/>
    </row>
    <row r="981" spans="7:13" ht="15.75" customHeight="1">
      <c r="G981" s="4"/>
      <c r="M981" s="4"/>
    </row>
    <row r="982" spans="7:13" ht="15.75" customHeight="1">
      <c r="G982" s="4"/>
      <c r="M982" s="4"/>
    </row>
    <row r="983" spans="7:13" ht="15.75" customHeight="1">
      <c r="G983" s="4"/>
      <c r="M983" s="4"/>
    </row>
    <row r="984" spans="7:13" ht="15.75" customHeight="1">
      <c r="G984" s="4"/>
      <c r="M984" s="4"/>
    </row>
    <row r="985" spans="7:13" ht="15.75" customHeight="1">
      <c r="G985" s="4"/>
      <c r="M985" s="4"/>
    </row>
    <row r="986" spans="7:13" ht="15.75" customHeight="1">
      <c r="G986" s="4"/>
      <c r="M986" s="4"/>
    </row>
    <row r="987" spans="7:13" ht="15.75" customHeight="1">
      <c r="G987" s="4"/>
      <c r="M987" s="4"/>
    </row>
    <row r="988" spans="7:13" ht="15.75" customHeight="1">
      <c r="G988" s="4"/>
      <c r="M988" s="4"/>
    </row>
    <row r="989" spans="7:13" ht="15.75" customHeight="1">
      <c r="G989" s="4"/>
      <c r="M989" s="4"/>
    </row>
    <row r="990" spans="7:13" ht="15.75" customHeight="1">
      <c r="G990" s="4"/>
      <c r="M990" s="4"/>
    </row>
    <row r="991" spans="7:13" ht="15.75" customHeight="1">
      <c r="G991" s="4"/>
      <c r="M991" s="4"/>
    </row>
    <row r="992" spans="7:13" ht="15.75" customHeight="1">
      <c r="G992" s="4"/>
      <c r="M992" s="4"/>
    </row>
    <row r="993" spans="7:13" ht="15.75" customHeight="1">
      <c r="G993" s="4"/>
      <c r="M993" s="4"/>
    </row>
    <row r="994" spans="7:13" ht="15.75" customHeight="1">
      <c r="G994" s="4"/>
      <c r="M994" s="4"/>
    </row>
    <row r="995" spans="7:13" ht="15.75" customHeight="1">
      <c r="G995" s="4"/>
      <c r="M995" s="4"/>
    </row>
    <row r="996" spans="7:13" ht="15.75" customHeight="1">
      <c r="G996" s="4"/>
      <c r="M996" s="4"/>
    </row>
    <row r="997" spans="7:13" ht="15.75" customHeight="1">
      <c r="G997" s="4"/>
      <c r="M997" s="4"/>
    </row>
    <row r="998" spans="7:13" ht="15.75" customHeight="1">
      <c r="G998" s="4"/>
      <c r="M998" s="4"/>
    </row>
    <row r="999" spans="7:13" ht="15.75" customHeight="1">
      <c r="G999" s="4"/>
      <c r="M999" s="4"/>
    </row>
    <row r="1000" spans="7:13" ht="15.75" customHeight="1">
      <c r="G1000" s="4"/>
      <c r="M1000" s="4"/>
    </row>
  </sheetData>
  <mergeCells count="5">
    <mergeCell ref="D3:D10"/>
    <mergeCell ref="J5:J14"/>
    <mergeCell ref="D12:D25"/>
    <mergeCell ref="D27:D31"/>
    <mergeCell ref="D36:F36"/>
  </mergeCells>
  <hyperlinks>
    <hyperlink ref="H3" r:id="rId1"/>
    <hyperlink ref="H4" r:id="rId2"/>
    <hyperlink ref="H5" r:id="rId3"/>
    <hyperlink ref="N5" r:id="rId4"/>
    <hyperlink ref="H7" r:id="rId5"/>
    <hyperlink ref="H9" r:id="rId6"/>
    <hyperlink ref="N10" r:id="rId7"/>
    <hyperlink ref="N11" r:id="rId8"/>
    <hyperlink ref="N13" r:id="rId9"/>
    <hyperlink ref="N14" r:id="rId1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4.42578125" defaultRowHeight="15" customHeight="1"/>
  <cols>
    <col min="1" max="1" width="41" customWidth="1"/>
    <col min="2" max="2" width="64.28515625" customWidth="1"/>
    <col min="3" max="3" width="105.42578125" customWidth="1"/>
    <col min="4" max="4" width="24.85546875" customWidth="1"/>
    <col min="5" max="5" width="26.140625" customWidth="1"/>
    <col min="6" max="6" width="14.7109375" customWidth="1"/>
    <col min="7" max="7" width="25.140625" customWidth="1"/>
    <col min="8" max="8" width="25.85546875" customWidth="1"/>
    <col min="9" max="14" width="24.85546875" customWidth="1"/>
    <col min="15" max="15" width="42.85546875" customWidth="1"/>
    <col min="16" max="24" width="67" customWidth="1"/>
  </cols>
  <sheetData>
    <row r="1" spans="1:26" ht="12" customHeight="1">
      <c r="A1" s="267"/>
      <c r="B1" s="267"/>
      <c r="C1" s="267"/>
      <c r="D1" s="267"/>
      <c r="E1" s="267"/>
      <c r="F1" s="267"/>
      <c r="G1" s="267"/>
      <c r="H1" s="267"/>
      <c r="I1" s="267"/>
      <c r="J1" s="267"/>
      <c r="K1" s="267"/>
      <c r="L1" s="267"/>
      <c r="M1" s="267"/>
      <c r="N1" s="267"/>
      <c r="O1" s="267"/>
      <c r="P1" s="267"/>
      <c r="Q1" s="267"/>
      <c r="R1" s="267"/>
      <c r="S1" s="267"/>
      <c r="T1" s="267"/>
      <c r="U1" s="267"/>
      <c r="V1" s="267"/>
      <c r="W1" s="267"/>
      <c r="X1" s="267"/>
    </row>
    <row r="2" spans="1:26" ht="12" customHeight="1">
      <c r="A2" s="267"/>
      <c r="B2" s="267"/>
      <c r="C2" s="268"/>
      <c r="D2" s="267"/>
      <c r="E2" s="267"/>
      <c r="F2" s="267"/>
      <c r="G2" s="267"/>
      <c r="H2" s="267"/>
      <c r="I2" s="267"/>
      <c r="J2" s="267"/>
      <c r="K2" s="269"/>
      <c r="L2" s="267"/>
      <c r="M2" s="267"/>
      <c r="N2" s="267"/>
      <c r="O2" s="267"/>
      <c r="P2" s="267"/>
      <c r="Q2" s="267"/>
      <c r="R2" s="267"/>
      <c r="S2" s="267"/>
      <c r="T2" s="267"/>
      <c r="U2" s="267"/>
      <c r="V2" s="267"/>
      <c r="W2" s="267"/>
      <c r="X2" s="267"/>
    </row>
    <row r="3" spans="1:26" ht="12" customHeight="1">
      <c r="A3" s="267"/>
      <c r="B3" s="267"/>
      <c r="C3" s="268"/>
      <c r="D3" s="267"/>
      <c r="E3" s="267"/>
      <c r="F3" s="267"/>
      <c r="G3" s="267"/>
      <c r="H3" s="267"/>
      <c r="I3" s="267"/>
      <c r="J3" s="267"/>
      <c r="K3" s="267"/>
      <c r="L3" s="270"/>
      <c r="M3" s="267"/>
      <c r="N3" s="271"/>
      <c r="O3" s="267"/>
      <c r="P3" s="267"/>
      <c r="Q3" s="267"/>
      <c r="R3" s="267"/>
      <c r="S3" s="267"/>
      <c r="T3" s="267"/>
      <c r="U3" s="267"/>
      <c r="V3" s="267"/>
      <c r="W3" s="267"/>
      <c r="X3" s="267"/>
    </row>
    <row r="4" spans="1:26" ht="12" customHeight="1">
      <c r="A4" s="267"/>
      <c r="B4" s="267"/>
      <c r="C4" s="268"/>
      <c r="D4" s="267"/>
      <c r="E4" s="267"/>
      <c r="F4" s="267"/>
      <c r="G4" s="267"/>
      <c r="H4" s="267"/>
      <c r="I4" s="269"/>
      <c r="J4" s="269"/>
      <c r="K4" s="267"/>
      <c r="L4" s="272"/>
      <c r="M4" s="271"/>
      <c r="N4" s="183"/>
      <c r="O4" s="267"/>
      <c r="P4" s="267"/>
      <c r="Q4" s="267"/>
      <c r="R4" s="267"/>
      <c r="S4" s="267"/>
      <c r="T4" s="267"/>
      <c r="U4" s="267"/>
      <c r="V4" s="267"/>
      <c r="W4" s="267"/>
      <c r="X4" s="267"/>
    </row>
    <row r="5" spans="1:26" ht="12" customHeight="1">
      <c r="A5" s="267"/>
      <c r="B5" s="267"/>
      <c r="C5" s="268"/>
      <c r="D5" s="267"/>
      <c r="E5" s="267"/>
      <c r="F5" s="267"/>
      <c r="G5" s="267"/>
      <c r="H5" s="267"/>
      <c r="I5" s="267"/>
      <c r="J5" s="268"/>
      <c r="K5" s="269"/>
      <c r="L5" s="268"/>
      <c r="M5" s="267"/>
      <c r="N5" s="268"/>
      <c r="O5" s="267"/>
      <c r="P5" s="267"/>
      <c r="Q5" s="267"/>
      <c r="R5" s="267"/>
      <c r="S5" s="267"/>
      <c r="T5" s="267"/>
      <c r="U5" s="267"/>
      <c r="V5" s="267"/>
      <c r="W5" s="267"/>
      <c r="X5" s="267"/>
    </row>
    <row r="6" spans="1:26" ht="12" customHeight="1">
      <c r="A6" s="267"/>
      <c r="B6" s="267"/>
      <c r="C6" s="267"/>
      <c r="D6" s="267"/>
      <c r="E6" s="267"/>
      <c r="F6" s="267"/>
      <c r="G6" s="267"/>
      <c r="H6" s="267"/>
      <c r="I6" s="267"/>
      <c r="J6" s="268"/>
      <c r="K6" s="268"/>
      <c r="L6" s="271"/>
      <c r="M6" s="268"/>
      <c r="N6" s="268"/>
      <c r="O6" s="267"/>
      <c r="P6" s="267"/>
      <c r="Q6" s="267"/>
      <c r="R6" s="267"/>
      <c r="S6" s="267"/>
      <c r="T6" s="267"/>
      <c r="U6" s="267"/>
      <c r="V6" s="267"/>
      <c r="W6" s="267"/>
      <c r="X6" s="267"/>
    </row>
    <row r="7" spans="1:26" ht="12" customHeight="1">
      <c r="A7" s="441" t="s">
        <v>296</v>
      </c>
      <c r="B7" s="438"/>
      <c r="C7" s="438"/>
      <c r="D7" s="438"/>
      <c r="E7" s="438"/>
      <c r="F7" s="438"/>
      <c r="G7" s="438"/>
      <c r="H7" s="438"/>
      <c r="I7" s="438"/>
      <c r="J7" s="438"/>
      <c r="K7" s="438"/>
      <c r="L7" s="438"/>
      <c r="M7" s="438"/>
      <c r="N7" s="438"/>
      <c r="O7" s="267"/>
      <c r="P7" s="267"/>
      <c r="Q7" s="267"/>
      <c r="R7" s="267"/>
      <c r="S7" s="267"/>
      <c r="T7" s="267"/>
      <c r="U7" s="267"/>
      <c r="V7" s="267"/>
      <c r="W7" s="267"/>
      <c r="X7" s="267"/>
    </row>
    <row r="8" spans="1:26" ht="20.25" customHeight="1">
      <c r="A8" s="267"/>
      <c r="B8" s="267"/>
      <c r="C8" s="267"/>
      <c r="D8" s="267"/>
      <c r="E8" s="267"/>
      <c r="F8" s="267"/>
      <c r="G8" s="267"/>
      <c r="H8" s="267"/>
      <c r="I8" s="518" t="s">
        <v>101</v>
      </c>
      <c r="J8" s="444"/>
      <c r="K8" s="444"/>
      <c r="L8" s="444"/>
      <c r="M8" s="444"/>
      <c r="N8" s="523" t="s">
        <v>81</v>
      </c>
      <c r="O8" s="499"/>
      <c r="P8" s="267"/>
      <c r="Q8" s="267"/>
      <c r="R8" s="267"/>
      <c r="S8" s="267"/>
      <c r="T8" s="267"/>
      <c r="U8" s="267"/>
      <c r="V8" s="267"/>
      <c r="W8" s="267"/>
      <c r="X8" s="267"/>
    </row>
    <row r="9" spans="1:26" ht="21" customHeight="1">
      <c r="A9" s="267"/>
      <c r="B9" s="267"/>
      <c r="C9" s="268"/>
      <c r="D9" s="267"/>
      <c r="E9" s="267"/>
      <c r="F9" s="267"/>
      <c r="G9" s="268"/>
      <c r="H9" s="270"/>
      <c r="I9" s="459" t="s">
        <v>79</v>
      </c>
      <c r="J9" s="444"/>
      <c r="K9" s="444"/>
      <c r="L9" s="440"/>
      <c r="M9" s="461" t="s">
        <v>80</v>
      </c>
      <c r="N9" s="447"/>
      <c r="O9" s="463"/>
      <c r="P9" s="267"/>
      <c r="Q9" s="267"/>
      <c r="R9" s="267"/>
      <c r="S9" s="267"/>
      <c r="T9" s="267"/>
      <c r="U9" s="267"/>
      <c r="V9" s="267"/>
      <c r="W9" s="267"/>
      <c r="X9" s="267"/>
    </row>
    <row r="10" spans="1:26" ht="43.5" customHeight="1">
      <c r="A10" s="267"/>
      <c r="B10" s="267"/>
      <c r="C10" s="268"/>
      <c r="D10" s="267"/>
      <c r="E10" s="267"/>
      <c r="F10" s="267"/>
      <c r="G10" s="267"/>
      <c r="H10" s="267"/>
      <c r="I10" s="457" t="s">
        <v>105</v>
      </c>
      <c r="J10" s="440"/>
      <c r="K10" s="458" t="s">
        <v>106</v>
      </c>
      <c r="L10" s="440"/>
      <c r="M10" s="448"/>
      <c r="N10" s="447"/>
      <c r="O10" s="521" t="s">
        <v>109</v>
      </c>
      <c r="P10" s="267"/>
      <c r="Q10" s="267"/>
      <c r="R10" s="267"/>
      <c r="S10" s="267"/>
      <c r="T10" s="267"/>
      <c r="U10" s="267"/>
      <c r="V10" s="267"/>
      <c r="W10" s="267"/>
      <c r="X10" s="267"/>
    </row>
    <row r="11" spans="1:26" ht="50.25" customHeight="1">
      <c r="A11" s="274" t="s">
        <v>297</v>
      </c>
      <c r="B11" s="274" t="s">
        <v>108</v>
      </c>
      <c r="C11" s="518" t="s">
        <v>236</v>
      </c>
      <c r="D11" s="440"/>
      <c r="E11" s="274" t="s">
        <v>116</v>
      </c>
      <c r="F11" s="274" t="s">
        <v>298</v>
      </c>
      <c r="G11" s="274" t="s">
        <v>299</v>
      </c>
      <c r="H11" s="274" t="s">
        <v>81</v>
      </c>
      <c r="I11" s="274" t="s">
        <v>118</v>
      </c>
      <c r="J11" s="274" t="s">
        <v>82</v>
      </c>
      <c r="K11" s="274" t="s">
        <v>118</v>
      </c>
      <c r="L11" s="274" t="s">
        <v>82</v>
      </c>
      <c r="M11" s="273" t="s">
        <v>82</v>
      </c>
      <c r="N11" s="448"/>
      <c r="O11" s="522"/>
      <c r="P11" s="267"/>
      <c r="Q11" s="267"/>
      <c r="R11" s="267"/>
      <c r="S11" s="267"/>
      <c r="T11" s="267"/>
      <c r="U11" s="267"/>
      <c r="V11" s="267"/>
      <c r="W11" s="267"/>
      <c r="X11" s="274"/>
    </row>
    <row r="12" spans="1:26" ht="236.25" customHeight="1">
      <c r="A12" s="508" t="s">
        <v>300</v>
      </c>
      <c r="B12" s="508" t="s">
        <v>301</v>
      </c>
      <c r="C12" s="276" t="s">
        <v>302</v>
      </c>
      <c r="D12" s="277">
        <f>630000+2100000+42000</f>
        <v>2772000</v>
      </c>
      <c r="E12" s="508" t="s">
        <v>303</v>
      </c>
      <c r="F12" s="509">
        <v>1</v>
      </c>
      <c r="G12" s="517">
        <f>+D12+D13</f>
        <v>3040000</v>
      </c>
      <c r="H12" s="516">
        <f>+G12</f>
        <v>3040000</v>
      </c>
      <c r="I12" s="507"/>
      <c r="J12" s="507"/>
      <c r="K12" s="507"/>
      <c r="L12" s="507"/>
      <c r="M12" s="519">
        <f>+H12</f>
        <v>3040000</v>
      </c>
      <c r="N12" s="517">
        <f>+M12</f>
        <v>3040000</v>
      </c>
      <c r="O12" s="512"/>
      <c r="P12" s="267"/>
      <c r="Q12" s="267"/>
      <c r="R12" s="267"/>
      <c r="S12" s="267"/>
      <c r="T12" s="267"/>
      <c r="U12" s="267"/>
      <c r="V12" s="267"/>
      <c r="W12" s="267"/>
      <c r="X12" s="106"/>
      <c r="Y12" s="1"/>
      <c r="Z12" s="1"/>
    </row>
    <row r="13" spans="1:26" ht="64.5" customHeight="1">
      <c r="A13" s="447"/>
      <c r="B13" s="447"/>
      <c r="C13" s="276" t="s">
        <v>304</v>
      </c>
      <c r="D13" s="277">
        <f>268*5*200</f>
        <v>268000</v>
      </c>
      <c r="E13" s="447"/>
      <c r="F13" s="447"/>
      <c r="G13" s="447"/>
      <c r="H13" s="447"/>
      <c r="I13" s="447"/>
      <c r="J13" s="447"/>
      <c r="K13" s="447"/>
      <c r="L13" s="447"/>
      <c r="M13" s="520"/>
      <c r="N13" s="448"/>
      <c r="O13" s="447"/>
      <c r="P13" s="267"/>
      <c r="Q13" s="267"/>
      <c r="R13" s="267"/>
      <c r="S13" s="267"/>
      <c r="T13" s="267"/>
      <c r="U13" s="267"/>
      <c r="V13" s="267"/>
      <c r="W13" s="267"/>
      <c r="X13" s="106"/>
      <c r="Y13" s="1"/>
      <c r="Z13" s="1"/>
    </row>
    <row r="14" spans="1:26" ht="236.25" customHeight="1">
      <c r="A14" s="508" t="s">
        <v>305</v>
      </c>
      <c r="B14" s="508" t="s">
        <v>306</v>
      </c>
      <c r="C14" s="276" t="s">
        <v>307</v>
      </c>
      <c r="D14" s="280">
        <f>8400000+420000+1260000</f>
        <v>10080000</v>
      </c>
      <c r="E14" s="508" t="s">
        <v>303</v>
      </c>
      <c r="F14" s="509">
        <v>1</v>
      </c>
      <c r="G14" s="510">
        <f>+D14+D15+D18+D16+D19</f>
        <v>15249028</v>
      </c>
      <c r="H14" s="513">
        <f>+G14</f>
        <v>15249028</v>
      </c>
      <c r="I14" s="507"/>
      <c r="J14" s="507"/>
      <c r="K14" s="507"/>
      <c r="L14" s="507"/>
      <c r="M14" s="516">
        <f>+H14</f>
        <v>15249028</v>
      </c>
      <c r="N14" s="517">
        <f>+M14</f>
        <v>15249028</v>
      </c>
      <c r="O14" s="512"/>
      <c r="P14" s="267"/>
      <c r="Q14" s="267"/>
      <c r="R14" s="267"/>
      <c r="S14" s="267"/>
      <c r="T14" s="267"/>
      <c r="U14" s="267"/>
      <c r="V14" s="267"/>
      <c r="W14" s="267"/>
      <c r="X14" s="106"/>
      <c r="Y14" s="1"/>
      <c r="Z14" s="1"/>
    </row>
    <row r="15" spans="1:26" ht="64.5" customHeight="1">
      <c r="A15" s="447"/>
      <c r="B15" s="447"/>
      <c r="C15" s="276" t="s">
        <v>308</v>
      </c>
      <c r="D15" s="280">
        <f>2000*268</f>
        <v>536000</v>
      </c>
      <c r="E15" s="447"/>
      <c r="F15" s="447"/>
      <c r="G15" s="447"/>
      <c r="H15" s="447"/>
      <c r="I15" s="447"/>
      <c r="J15" s="447"/>
      <c r="K15" s="447"/>
      <c r="L15" s="447"/>
      <c r="M15" s="447"/>
      <c r="N15" s="447"/>
      <c r="O15" s="447"/>
      <c r="P15" s="267"/>
      <c r="Q15" s="267"/>
      <c r="R15" s="267"/>
      <c r="S15" s="267"/>
      <c r="T15" s="267"/>
      <c r="U15" s="267"/>
      <c r="V15" s="267"/>
      <c r="W15" s="267"/>
      <c r="X15" s="106"/>
      <c r="Y15" s="1"/>
      <c r="Z15" s="1"/>
    </row>
    <row r="16" spans="1:26" ht="44.25" customHeight="1">
      <c r="A16" s="447"/>
      <c r="B16" s="447"/>
      <c r="C16" s="276" t="s">
        <v>309</v>
      </c>
      <c r="D16" s="280">
        <f>154483*10</f>
        <v>1544830</v>
      </c>
      <c r="E16" s="447"/>
      <c r="F16" s="447"/>
      <c r="G16" s="447"/>
      <c r="H16" s="447"/>
      <c r="I16" s="447"/>
      <c r="J16" s="447"/>
      <c r="K16" s="447"/>
      <c r="L16" s="447"/>
      <c r="M16" s="447"/>
      <c r="N16" s="447"/>
      <c r="O16" s="447"/>
      <c r="P16" s="267"/>
      <c r="Q16" s="267"/>
      <c r="R16" s="267"/>
      <c r="S16" s="267"/>
      <c r="T16" s="267"/>
      <c r="U16" s="267"/>
      <c r="V16" s="267"/>
      <c r="W16" s="267"/>
      <c r="X16" s="106"/>
      <c r="Y16" s="1"/>
      <c r="Z16" s="1"/>
    </row>
    <row r="17" spans="1:26" ht="28.5" customHeight="1">
      <c r="A17" s="447"/>
      <c r="B17" s="447"/>
      <c r="C17" s="514" t="s">
        <v>310</v>
      </c>
      <c r="D17" s="515"/>
      <c r="E17" s="447"/>
      <c r="F17" s="447"/>
      <c r="G17" s="447"/>
      <c r="H17" s="447"/>
      <c r="I17" s="447"/>
      <c r="J17" s="447"/>
      <c r="K17" s="447"/>
      <c r="L17" s="447"/>
      <c r="M17" s="447"/>
      <c r="N17" s="447"/>
      <c r="O17" s="447"/>
      <c r="P17" s="267"/>
      <c r="Q17" s="267"/>
      <c r="R17" s="267"/>
      <c r="S17" s="267"/>
      <c r="T17" s="267"/>
      <c r="U17" s="267"/>
      <c r="V17" s="267"/>
      <c r="W17" s="267"/>
      <c r="X17" s="106"/>
      <c r="Y17" s="1"/>
      <c r="Z17" s="1"/>
    </row>
    <row r="18" spans="1:26" ht="166.5" customHeight="1">
      <c r="A18" s="447"/>
      <c r="B18" s="447"/>
      <c r="C18" s="281" t="s">
        <v>311</v>
      </c>
      <c r="D18" s="282">
        <f>(78250+32769+63600+89480)*2</f>
        <v>528198</v>
      </c>
      <c r="E18" s="447"/>
      <c r="F18" s="447"/>
      <c r="G18" s="447"/>
      <c r="H18" s="447"/>
      <c r="I18" s="447"/>
      <c r="J18" s="447"/>
      <c r="K18" s="447"/>
      <c r="L18" s="447"/>
      <c r="M18" s="447"/>
      <c r="N18" s="447"/>
      <c r="O18" s="447"/>
      <c r="P18" s="267"/>
      <c r="Q18" s="267"/>
      <c r="R18" s="267"/>
      <c r="S18" s="267"/>
      <c r="T18" s="267"/>
      <c r="U18" s="267"/>
      <c r="V18" s="267"/>
      <c r="W18" s="267"/>
      <c r="X18" s="106"/>
      <c r="Y18" s="1"/>
      <c r="Z18" s="1"/>
    </row>
    <row r="19" spans="1:26" ht="35.25" customHeight="1">
      <c r="A19" s="448"/>
      <c r="B19" s="448"/>
      <c r="C19" s="276" t="s">
        <v>312</v>
      </c>
      <c r="D19" s="283">
        <f>2*2*4*160000</f>
        <v>2560000</v>
      </c>
      <c r="E19" s="448"/>
      <c r="F19" s="448"/>
      <c r="G19" s="448"/>
      <c r="H19" s="448"/>
      <c r="I19" s="448"/>
      <c r="J19" s="448"/>
      <c r="K19" s="448"/>
      <c r="L19" s="448"/>
      <c r="M19" s="448"/>
      <c r="N19" s="448"/>
      <c r="O19" s="448"/>
      <c r="P19" s="284"/>
      <c r="Q19" s="285"/>
      <c r="R19" s="285"/>
      <c r="S19" s="285"/>
      <c r="T19" s="285"/>
      <c r="U19" s="285"/>
      <c r="V19" s="285"/>
      <c r="W19" s="285"/>
      <c r="X19" s="274"/>
      <c r="Y19" s="262"/>
      <c r="Z19" s="262"/>
    </row>
    <row r="20" spans="1:26" ht="231" customHeight="1">
      <c r="A20" s="286" t="s">
        <v>313</v>
      </c>
      <c r="B20" s="286" t="s">
        <v>314</v>
      </c>
      <c r="C20" s="276" t="s">
        <v>315</v>
      </c>
      <c r="D20" s="283">
        <f>5*2*165000</f>
        <v>1650000</v>
      </c>
      <c r="E20" s="286" t="s">
        <v>196</v>
      </c>
      <c r="F20" s="287">
        <v>10</v>
      </c>
      <c r="G20" s="288">
        <f t="shared" ref="G20:G22" si="0">+D20</f>
        <v>1650000</v>
      </c>
      <c r="H20" s="283">
        <f t="shared" ref="H20:H22" si="1">+G20*F20</f>
        <v>16500000</v>
      </c>
      <c r="I20" s="289"/>
      <c r="J20" s="289"/>
      <c r="K20" s="289"/>
      <c r="L20" s="289"/>
      <c r="M20" s="290">
        <f t="shared" ref="M20:M22" si="2">+H20</f>
        <v>16500000</v>
      </c>
      <c r="N20" s="291">
        <f t="shared" ref="N20:N22" si="3">+M20</f>
        <v>16500000</v>
      </c>
      <c r="O20" s="292"/>
      <c r="P20" s="284"/>
      <c r="Q20" s="285"/>
      <c r="R20" s="285"/>
      <c r="S20" s="285"/>
      <c r="T20" s="285"/>
      <c r="U20" s="285"/>
      <c r="V20" s="285"/>
      <c r="W20" s="285"/>
      <c r="X20" s="274"/>
      <c r="Y20" s="262"/>
      <c r="Z20" s="262"/>
    </row>
    <row r="21" spans="1:26" ht="267" customHeight="1">
      <c r="A21" s="275" t="s">
        <v>316</v>
      </c>
      <c r="B21" s="275" t="s">
        <v>317</v>
      </c>
      <c r="C21" s="281" t="s">
        <v>318</v>
      </c>
      <c r="D21" s="293">
        <f>6300000+1260000+804000</f>
        <v>8364000</v>
      </c>
      <c r="E21" s="275" t="s">
        <v>303</v>
      </c>
      <c r="F21" s="278">
        <v>1</v>
      </c>
      <c r="G21" s="279">
        <f t="shared" si="0"/>
        <v>8364000</v>
      </c>
      <c r="H21" s="283">
        <f t="shared" si="1"/>
        <v>8364000</v>
      </c>
      <c r="I21" s="289"/>
      <c r="J21" s="289"/>
      <c r="K21" s="289"/>
      <c r="L21" s="289"/>
      <c r="M21" s="290">
        <f t="shared" si="2"/>
        <v>8364000</v>
      </c>
      <c r="N21" s="291">
        <f t="shared" si="3"/>
        <v>8364000</v>
      </c>
      <c r="O21" s="292"/>
      <c r="P21" s="284"/>
      <c r="Q21" s="285"/>
      <c r="R21" s="285"/>
      <c r="S21" s="285"/>
      <c r="T21" s="285"/>
      <c r="U21" s="285"/>
      <c r="V21" s="285"/>
      <c r="W21" s="285"/>
      <c r="X21" s="274"/>
      <c r="Y21" s="262"/>
      <c r="Z21" s="262"/>
    </row>
    <row r="22" spans="1:26" ht="292.5" customHeight="1">
      <c r="A22" s="286" t="s">
        <v>319</v>
      </c>
      <c r="B22" s="286" t="s">
        <v>320</v>
      </c>
      <c r="C22" s="276" t="s">
        <v>321</v>
      </c>
      <c r="D22" s="283">
        <f>30*2100*50</f>
        <v>3150000</v>
      </c>
      <c r="E22" s="286" t="s">
        <v>303</v>
      </c>
      <c r="F22" s="287">
        <v>1</v>
      </c>
      <c r="G22" s="288">
        <f t="shared" si="0"/>
        <v>3150000</v>
      </c>
      <c r="H22" s="283">
        <f t="shared" si="1"/>
        <v>3150000</v>
      </c>
      <c r="I22" s="289"/>
      <c r="J22" s="289"/>
      <c r="K22" s="289"/>
      <c r="L22" s="289"/>
      <c r="M22" s="290">
        <f t="shared" si="2"/>
        <v>3150000</v>
      </c>
      <c r="N22" s="291">
        <f t="shared" si="3"/>
        <v>3150000</v>
      </c>
      <c r="O22" s="292"/>
      <c r="P22" s="284"/>
      <c r="Q22" s="285"/>
      <c r="R22" s="285"/>
      <c r="S22" s="285"/>
      <c r="T22" s="285"/>
      <c r="U22" s="285"/>
      <c r="V22" s="285"/>
      <c r="W22" s="285"/>
      <c r="X22" s="274"/>
      <c r="Y22" s="262"/>
      <c r="Z22" s="262"/>
    </row>
    <row r="23" spans="1:26" ht="292.5" customHeight="1">
      <c r="A23" s="294" t="s">
        <v>322</v>
      </c>
      <c r="B23" s="294" t="s">
        <v>323</v>
      </c>
      <c r="C23" s="295" t="s">
        <v>324</v>
      </c>
      <c r="D23" s="268">
        <v>11000000</v>
      </c>
      <c r="E23" s="294">
        <v>1</v>
      </c>
      <c r="F23" s="296" t="s">
        <v>325</v>
      </c>
      <c r="G23" s="297">
        <v>11000000</v>
      </c>
      <c r="H23" s="283">
        <f t="shared" ref="H23:H24" si="4">+G23</f>
        <v>11000000</v>
      </c>
      <c r="I23" s="289"/>
      <c r="J23" s="289"/>
      <c r="K23" s="289"/>
      <c r="L23" s="289"/>
      <c r="M23" s="290"/>
      <c r="N23" s="291"/>
      <c r="O23" s="292"/>
      <c r="P23" s="284"/>
      <c r="Q23" s="285"/>
      <c r="R23" s="285"/>
      <c r="S23" s="285"/>
      <c r="T23" s="285"/>
      <c r="U23" s="285"/>
      <c r="V23" s="285"/>
      <c r="W23" s="285"/>
      <c r="X23" s="274"/>
      <c r="Y23" s="262"/>
      <c r="Z23" s="262"/>
    </row>
    <row r="24" spans="1:26" ht="72.75" customHeight="1">
      <c r="A24" s="508" t="s">
        <v>326</v>
      </c>
      <c r="B24" s="508" t="s">
        <v>327</v>
      </c>
      <c r="C24" s="276" t="s">
        <v>328</v>
      </c>
      <c r="D24" s="283">
        <f>152900*4</f>
        <v>611600</v>
      </c>
      <c r="E24" s="508" t="s">
        <v>329</v>
      </c>
      <c r="F24" s="509">
        <v>1</v>
      </c>
      <c r="G24" s="510">
        <f>+D24+D25+D26+D27+D28</f>
        <v>8011600</v>
      </c>
      <c r="H24" s="511">
        <f t="shared" si="4"/>
        <v>8011600</v>
      </c>
      <c r="I24" s="289"/>
      <c r="J24" s="289"/>
      <c r="K24" s="289"/>
      <c r="L24" s="289"/>
      <c r="M24" s="290"/>
      <c r="N24" s="291"/>
      <c r="O24" s="298" t="s">
        <v>330</v>
      </c>
      <c r="P24" s="284"/>
      <c r="Q24" s="285"/>
      <c r="R24" s="285"/>
      <c r="S24" s="285"/>
      <c r="T24" s="285"/>
      <c r="U24" s="285"/>
      <c r="V24" s="285"/>
      <c r="W24" s="285"/>
      <c r="X24" s="274"/>
      <c r="Y24" s="262"/>
      <c r="Z24" s="262"/>
    </row>
    <row r="25" spans="1:26" ht="72.75" customHeight="1">
      <c r="A25" s="447"/>
      <c r="B25" s="447"/>
      <c r="C25" s="276" t="s">
        <v>331</v>
      </c>
      <c r="D25" s="283">
        <v>250000</v>
      </c>
      <c r="E25" s="447"/>
      <c r="F25" s="447"/>
      <c r="G25" s="447"/>
      <c r="H25" s="447"/>
      <c r="I25" s="507"/>
      <c r="J25" s="507"/>
      <c r="K25" s="507"/>
      <c r="L25" s="507"/>
      <c r="M25" s="506">
        <f>+H24</f>
        <v>8011600</v>
      </c>
      <c r="N25" s="506">
        <f>+M25</f>
        <v>8011600</v>
      </c>
      <c r="O25" s="507"/>
      <c r="P25" s="284"/>
      <c r="Q25" s="285"/>
      <c r="R25" s="285"/>
      <c r="S25" s="285"/>
      <c r="T25" s="285"/>
      <c r="U25" s="285"/>
      <c r="V25" s="285"/>
      <c r="W25" s="285"/>
      <c r="X25" s="274"/>
      <c r="Y25" s="262"/>
      <c r="Z25" s="262"/>
    </row>
    <row r="26" spans="1:26" ht="66.75" customHeight="1">
      <c r="A26" s="447"/>
      <c r="B26" s="447"/>
      <c r="C26" s="276" t="s">
        <v>332</v>
      </c>
      <c r="D26" s="283">
        <f>20000*140</f>
        <v>2800000</v>
      </c>
      <c r="E26" s="447"/>
      <c r="F26" s="447"/>
      <c r="G26" s="447"/>
      <c r="H26" s="447"/>
      <c r="I26" s="447"/>
      <c r="J26" s="447"/>
      <c r="K26" s="447"/>
      <c r="L26" s="447"/>
      <c r="M26" s="447"/>
      <c r="N26" s="447"/>
      <c r="O26" s="447"/>
      <c r="P26" s="284"/>
      <c r="Q26" s="285"/>
      <c r="R26" s="285"/>
      <c r="S26" s="285"/>
      <c r="T26" s="285"/>
      <c r="U26" s="285"/>
      <c r="V26" s="285"/>
      <c r="W26" s="285"/>
      <c r="X26" s="274"/>
      <c r="Y26" s="262"/>
      <c r="Z26" s="262"/>
    </row>
    <row r="27" spans="1:26" ht="66.75" customHeight="1">
      <c r="A27" s="447"/>
      <c r="B27" s="447"/>
      <c r="C27" s="276" t="s">
        <v>333</v>
      </c>
      <c r="D27" s="283">
        <f>10500*100</f>
        <v>1050000</v>
      </c>
      <c r="E27" s="448"/>
      <c r="F27" s="448"/>
      <c r="G27" s="447"/>
      <c r="H27" s="447"/>
      <c r="I27" s="448"/>
      <c r="J27" s="448"/>
      <c r="K27" s="448"/>
      <c r="L27" s="448"/>
      <c r="M27" s="448"/>
      <c r="N27" s="448"/>
      <c r="O27" s="448"/>
      <c r="P27" s="284"/>
      <c r="Q27" s="285"/>
      <c r="R27" s="285"/>
      <c r="S27" s="285"/>
      <c r="T27" s="285"/>
      <c r="U27" s="285"/>
      <c r="V27" s="285"/>
      <c r="W27" s="285"/>
      <c r="X27" s="274"/>
      <c r="Y27" s="262"/>
      <c r="Z27" s="262"/>
    </row>
    <row r="28" spans="1:26" ht="158.25" customHeight="1">
      <c r="A28" s="448"/>
      <c r="B28" s="448"/>
      <c r="C28" s="299" t="s">
        <v>334</v>
      </c>
      <c r="D28" s="283">
        <f>100*33000</f>
        <v>3300000</v>
      </c>
      <c r="E28" s="286" t="s">
        <v>335</v>
      </c>
      <c r="F28" s="287">
        <v>100</v>
      </c>
      <c r="G28" s="448"/>
      <c r="H28" s="448"/>
      <c r="I28" s="289"/>
      <c r="J28" s="289"/>
      <c r="K28" s="289"/>
      <c r="L28" s="289"/>
      <c r="M28" s="290">
        <f>+H28</f>
        <v>0</v>
      </c>
      <c r="N28" s="291">
        <f>+M28</f>
        <v>0</v>
      </c>
      <c r="O28" s="292"/>
      <c r="P28" s="292"/>
      <c r="Q28" s="285"/>
      <c r="R28" s="285"/>
      <c r="S28" s="285"/>
      <c r="T28" s="285"/>
      <c r="U28" s="285"/>
      <c r="V28" s="285"/>
      <c r="W28" s="285"/>
      <c r="X28" s="274"/>
      <c r="Y28" s="262"/>
      <c r="Z28" s="262"/>
    </row>
    <row r="29" spans="1:26" ht="33.75" customHeight="1">
      <c r="A29" s="267"/>
      <c r="B29" s="267"/>
      <c r="C29" s="267"/>
      <c r="D29" s="267"/>
      <c r="E29" s="267"/>
      <c r="F29" s="267"/>
      <c r="G29" s="154" t="s">
        <v>81</v>
      </c>
      <c r="H29" s="300">
        <f t="shared" ref="H29:N29" si="5">SUM(H12:H28)</f>
        <v>65314628</v>
      </c>
      <c r="I29" s="301">
        <f t="shared" si="5"/>
        <v>0</v>
      </c>
      <c r="J29" s="301">
        <f t="shared" si="5"/>
        <v>0</v>
      </c>
      <c r="K29" s="301">
        <f t="shared" si="5"/>
        <v>0</v>
      </c>
      <c r="L29" s="301">
        <f t="shared" si="5"/>
        <v>0</v>
      </c>
      <c r="M29" s="301">
        <f t="shared" si="5"/>
        <v>54314628</v>
      </c>
      <c r="N29" s="301">
        <f t="shared" si="5"/>
        <v>54314628</v>
      </c>
      <c r="O29" s="302"/>
      <c r="P29" s="267"/>
      <c r="Q29" s="267"/>
      <c r="R29" s="267"/>
      <c r="S29" s="267"/>
      <c r="T29" s="267"/>
      <c r="U29" s="267"/>
      <c r="V29" s="267"/>
      <c r="W29" s="267"/>
      <c r="X29" s="267"/>
      <c r="Y29" s="1"/>
      <c r="Z29" s="1"/>
    </row>
    <row r="30" spans="1:26" ht="12" customHeight="1">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row>
    <row r="31" spans="1:26" ht="12" customHeight="1">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row>
    <row r="32" spans="1:26" ht="12" customHeight="1">
      <c r="A32" s="267"/>
      <c r="B32" s="267"/>
      <c r="C32" s="267"/>
      <c r="D32" s="267"/>
      <c r="E32" s="267"/>
      <c r="F32" s="267"/>
      <c r="G32" s="267"/>
      <c r="H32" s="270"/>
      <c r="I32" s="267"/>
      <c r="J32" s="267"/>
      <c r="K32" s="267"/>
      <c r="L32" s="267"/>
      <c r="M32" s="267"/>
      <c r="N32" s="267"/>
      <c r="O32" s="267"/>
      <c r="P32" s="267"/>
      <c r="Q32" s="267"/>
      <c r="R32" s="267"/>
      <c r="S32" s="267"/>
      <c r="T32" s="267"/>
      <c r="U32" s="267"/>
      <c r="V32" s="267"/>
      <c r="W32" s="267"/>
      <c r="X32" s="267"/>
    </row>
    <row r="33" spans="1:24" ht="12" customHeight="1">
      <c r="A33" s="267"/>
      <c r="B33" s="267"/>
      <c r="C33" s="267"/>
      <c r="D33" s="267"/>
      <c r="E33" s="267"/>
      <c r="F33" s="267"/>
      <c r="G33" s="267"/>
      <c r="H33" s="303"/>
      <c r="I33" s="267"/>
      <c r="J33" s="267"/>
      <c r="K33" s="267"/>
      <c r="L33" s="267"/>
      <c r="M33" s="267"/>
      <c r="N33" s="303"/>
      <c r="O33" s="267"/>
      <c r="P33" s="267"/>
      <c r="Q33" s="267"/>
      <c r="R33" s="267"/>
      <c r="S33" s="267"/>
      <c r="T33" s="267"/>
      <c r="U33" s="267"/>
      <c r="V33" s="267"/>
      <c r="W33" s="267"/>
      <c r="X33" s="267"/>
    </row>
    <row r="34" spans="1:24" ht="12" customHeight="1">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row>
    <row r="35" spans="1:24" ht="12" customHeight="1">
      <c r="A35" s="267"/>
      <c r="B35" s="267"/>
      <c r="C35" s="267"/>
      <c r="D35" s="267"/>
      <c r="E35" s="267"/>
      <c r="F35" s="267"/>
      <c r="G35" s="267"/>
      <c r="H35" s="267"/>
      <c r="I35" s="267"/>
      <c r="J35" s="267"/>
      <c r="K35" s="267"/>
      <c r="L35" s="267"/>
      <c r="M35" s="267"/>
      <c r="N35" s="267"/>
      <c r="O35" s="267"/>
      <c r="P35" s="267"/>
      <c r="Q35" s="267"/>
      <c r="R35" s="267"/>
      <c r="S35" s="267"/>
      <c r="T35" s="267"/>
      <c r="U35" s="267"/>
      <c r="V35" s="267"/>
      <c r="W35" s="267"/>
      <c r="X35" s="267"/>
    </row>
    <row r="36" spans="1:24" ht="12" customHeight="1">
      <c r="A36" s="267"/>
      <c r="B36" s="267"/>
      <c r="C36" s="267"/>
      <c r="D36" s="267"/>
      <c r="E36" s="267"/>
      <c r="F36" s="267"/>
      <c r="G36" s="267"/>
      <c r="H36" s="267"/>
      <c r="I36" s="267"/>
      <c r="J36" s="267"/>
      <c r="K36" s="267"/>
      <c r="L36" s="267"/>
      <c r="M36" s="267"/>
      <c r="N36" s="267"/>
      <c r="O36" s="267"/>
      <c r="P36" s="267"/>
      <c r="Q36" s="267"/>
      <c r="R36" s="267"/>
      <c r="S36" s="267"/>
      <c r="T36" s="267"/>
      <c r="U36" s="267"/>
      <c r="V36" s="267"/>
      <c r="W36" s="267"/>
      <c r="X36" s="267"/>
    </row>
    <row r="37" spans="1:24" ht="12" customHeight="1">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row>
    <row r="38" spans="1:24" ht="12" customHeight="1">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row>
    <row r="39" spans="1:24" ht="12" customHeight="1">
      <c r="A39" s="267"/>
      <c r="B39" s="267"/>
      <c r="C39" s="267"/>
      <c r="D39" s="267"/>
      <c r="E39" s="267"/>
      <c r="F39" s="267"/>
      <c r="G39" s="267"/>
      <c r="H39" s="267"/>
      <c r="I39" s="267"/>
      <c r="J39" s="267"/>
      <c r="K39" s="267"/>
      <c r="L39" s="267"/>
      <c r="M39" s="267"/>
      <c r="N39" s="267"/>
      <c r="O39" s="267"/>
      <c r="P39" s="267"/>
      <c r="Q39" s="267"/>
      <c r="R39" s="267"/>
      <c r="S39" s="267"/>
      <c r="T39" s="267"/>
      <c r="U39" s="267"/>
      <c r="V39" s="267"/>
      <c r="W39" s="267"/>
      <c r="X39" s="267"/>
    </row>
    <row r="40" spans="1:24" ht="12" customHeight="1">
      <c r="A40" s="267"/>
      <c r="B40" s="267"/>
      <c r="C40" s="267"/>
      <c r="D40" s="267"/>
      <c r="E40" s="267"/>
      <c r="F40" s="267"/>
      <c r="G40" s="267"/>
      <c r="H40" s="267"/>
      <c r="I40" s="267"/>
      <c r="J40" s="267"/>
      <c r="K40" s="267"/>
      <c r="L40" s="267"/>
      <c r="M40" s="267"/>
      <c r="N40" s="267"/>
      <c r="O40" s="267"/>
      <c r="P40" s="267"/>
      <c r="Q40" s="267"/>
      <c r="R40" s="267"/>
      <c r="S40" s="267"/>
      <c r="T40" s="267"/>
      <c r="U40" s="267"/>
      <c r="V40" s="267"/>
      <c r="W40" s="267"/>
      <c r="X40" s="267"/>
    </row>
    <row r="41" spans="1:24" ht="12" customHeight="1">
      <c r="A41" s="267"/>
      <c r="B41" s="267"/>
      <c r="C41" s="267"/>
      <c r="D41" s="267"/>
      <c r="E41" s="267"/>
      <c r="F41" s="267"/>
      <c r="G41" s="267"/>
      <c r="H41" s="267"/>
      <c r="I41" s="267"/>
      <c r="J41" s="267"/>
      <c r="K41" s="267"/>
      <c r="L41" s="267"/>
      <c r="M41" s="267"/>
      <c r="N41" s="267"/>
      <c r="O41" s="267"/>
      <c r="P41" s="267"/>
      <c r="Q41" s="267"/>
      <c r="R41" s="267"/>
      <c r="S41" s="267"/>
      <c r="T41" s="267"/>
      <c r="U41" s="267"/>
      <c r="V41" s="267"/>
      <c r="W41" s="267"/>
      <c r="X41" s="267"/>
    </row>
    <row r="42" spans="1:24" ht="12" customHeight="1">
      <c r="A42" s="267"/>
      <c r="B42" s="267"/>
      <c r="C42" s="267"/>
      <c r="D42" s="267"/>
      <c r="E42" s="267"/>
      <c r="F42" s="267"/>
      <c r="G42" s="267"/>
      <c r="H42" s="267"/>
      <c r="I42" s="267"/>
      <c r="J42" s="267"/>
      <c r="K42" s="267"/>
      <c r="L42" s="267"/>
      <c r="M42" s="267"/>
      <c r="N42" s="267"/>
      <c r="O42" s="267"/>
      <c r="P42" s="267"/>
      <c r="Q42" s="267"/>
      <c r="R42" s="267"/>
      <c r="S42" s="267"/>
      <c r="T42" s="267"/>
      <c r="U42" s="267"/>
      <c r="V42" s="267"/>
      <c r="W42" s="267"/>
      <c r="X42" s="267"/>
    </row>
    <row r="43" spans="1:24" ht="12" customHeight="1">
      <c r="A43" s="267"/>
      <c r="B43" s="267"/>
      <c r="C43" s="267"/>
      <c r="D43" s="267"/>
      <c r="E43" s="267"/>
      <c r="F43" s="267"/>
      <c r="G43" s="267"/>
      <c r="H43" s="267"/>
      <c r="I43" s="267"/>
      <c r="J43" s="267"/>
      <c r="K43" s="267"/>
      <c r="L43" s="267"/>
      <c r="M43" s="267"/>
      <c r="N43" s="267"/>
      <c r="O43" s="267"/>
      <c r="P43" s="267"/>
      <c r="Q43" s="267"/>
      <c r="R43" s="267"/>
      <c r="S43" s="267"/>
      <c r="T43" s="267"/>
      <c r="U43" s="267"/>
      <c r="V43" s="267"/>
      <c r="W43" s="267"/>
      <c r="X43" s="267"/>
    </row>
    <row r="44" spans="1:24" ht="12" customHeight="1">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row>
    <row r="45" spans="1:24" ht="12" customHeight="1">
      <c r="A45" s="267"/>
      <c r="B45" s="267"/>
      <c r="C45" s="267"/>
      <c r="D45" s="267"/>
      <c r="E45" s="267"/>
      <c r="F45" s="267"/>
      <c r="G45" s="267"/>
      <c r="H45" s="268"/>
      <c r="I45" s="267"/>
      <c r="J45" s="267"/>
      <c r="K45" s="267"/>
      <c r="L45" s="267"/>
      <c r="M45" s="267"/>
      <c r="N45" s="267"/>
      <c r="O45" s="267"/>
      <c r="P45" s="267"/>
      <c r="Q45" s="267"/>
      <c r="R45" s="267"/>
      <c r="S45" s="267"/>
      <c r="T45" s="267"/>
      <c r="U45" s="267"/>
      <c r="V45" s="267"/>
      <c r="W45" s="267"/>
      <c r="X45" s="267"/>
    </row>
    <row r="46" spans="1:24" ht="12" customHeight="1">
      <c r="A46" s="267"/>
      <c r="B46" s="267"/>
      <c r="C46" s="267"/>
      <c r="D46" s="267"/>
      <c r="E46" s="267"/>
      <c r="F46" s="267"/>
      <c r="G46" s="267"/>
      <c r="H46" s="268"/>
      <c r="I46" s="267"/>
      <c r="J46" s="267"/>
      <c r="K46" s="267"/>
      <c r="L46" s="267"/>
      <c r="M46" s="267"/>
      <c r="N46" s="267"/>
      <c r="O46" s="267"/>
      <c r="P46" s="267"/>
      <c r="Q46" s="267"/>
      <c r="R46" s="267"/>
      <c r="S46" s="267"/>
      <c r="T46" s="267"/>
      <c r="U46" s="267"/>
      <c r="V46" s="267"/>
      <c r="W46" s="267"/>
      <c r="X46" s="267"/>
    </row>
    <row r="47" spans="1:24" ht="12" customHeight="1">
      <c r="A47" s="267"/>
      <c r="B47" s="267"/>
      <c r="C47" s="267"/>
      <c r="D47" s="267"/>
      <c r="E47" s="267"/>
      <c r="F47" s="267"/>
      <c r="G47" s="267"/>
      <c r="H47" s="267"/>
      <c r="I47" s="267"/>
      <c r="J47" s="267"/>
      <c r="K47" s="267"/>
      <c r="L47" s="267"/>
      <c r="M47" s="267"/>
      <c r="N47" s="267"/>
      <c r="O47" s="267"/>
      <c r="P47" s="267"/>
      <c r="Q47" s="267"/>
      <c r="R47" s="267"/>
      <c r="S47" s="267"/>
      <c r="T47" s="267"/>
      <c r="U47" s="267"/>
      <c r="V47" s="267"/>
      <c r="W47" s="267"/>
      <c r="X47" s="267"/>
    </row>
    <row r="48" spans="1:24" ht="12" customHeight="1">
      <c r="A48" s="267"/>
      <c r="B48" s="267"/>
      <c r="C48" s="267"/>
      <c r="D48" s="267"/>
      <c r="E48" s="267"/>
      <c r="F48" s="267"/>
      <c r="G48" s="267"/>
      <c r="H48" s="267"/>
      <c r="I48" s="267"/>
      <c r="J48" s="267"/>
      <c r="K48" s="267"/>
      <c r="L48" s="267"/>
      <c r="M48" s="267"/>
      <c r="N48" s="267"/>
      <c r="O48" s="267"/>
      <c r="P48" s="267"/>
      <c r="Q48" s="267"/>
      <c r="R48" s="267"/>
      <c r="S48" s="267"/>
      <c r="T48" s="267"/>
      <c r="U48" s="267"/>
      <c r="V48" s="267"/>
      <c r="W48" s="267"/>
      <c r="X48" s="267"/>
    </row>
    <row r="49" spans="1:24" ht="12" customHeight="1">
      <c r="A49" s="267"/>
      <c r="B49" s="267"/>
      <c r="C49" s="267"/>
      <c r="D49" s="267"/>
      <c r="E49" s="267"/>
      <c r="F49" s="267"/>
      <c r="G49" s="267"/>
      <c r="H49" s="267"/>
      <c r="I49" s="267"/>
      <c r="J49" s="267"/>
      <c r="K49" s="267"/>
      <c r="L49" s="267"/>
      <c r="M49" s="267"/>
      <c r="N49" s="267"/>
      <c r="O49" s="267"/>
      <c r="P49" s="267"/>
      <c r="Q49" s="267"/>
      <c r="R49" s="267"/>
      <c r="S49" s="267"/>
      <c r="T49" s="267"/>
      <c r="U49" s="267"/>
      <c r="V49" s="267"/>
      <c r="W49" s="267"/>
      <c r="X49" s="267"/>
    </row>
    <row r="50" spans="1:24" ht="12" customHeight="1">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row>
    <row r="51" spans="1:24" ht="12" customHeight="1">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row>
    <row r="52" spans="1:24" ht="12" customHeight="1">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row>
    <row r="53" spans="1:24" ht="12" customHeight="1">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row>
    <row r="54" spans="1:24" ht="12" customHeight="1">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row>
    <row r="55" spans="1:24" ht="12" customHeight="1">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row>
    <row r="56" spans="1:24" ht="12" customHeight="1">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row>
    <row r="57" spans="1:24" ht="12" customHeight="1">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row>
    <row r="58" spans="1:24" ht="12" customHeight="1">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row>
    <row r="59" spans="1:24" ht="12" customHeight="1">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row>
    <row r="60" spans="1:24" ht="12" customHeight="1">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row>
    <row r="61" spans="1:24" ht="12" customHeight="1">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row>
    <row r="62" spans="1:24" ht="12"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row>
    <row r="63" spans="1:24" ht="12" customHeight="1">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row>
    <row r="64" spans="1:24" ht="12"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row>
    <row r="65" spans="1:24" ht="12" customHeight="1">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row>
    <row r="66" spans="1:24" ht="12" customHeight="1">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row>
    <row r="67" spans="1:24" ht="12" customHeight="1">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row>
    <row r="68" spans="1:24" ht="12" customHeight="1">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row>
    <row r="69" spans="1:24" ht="12" customHeight="1">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row>
    <row r="70" spans="1:24" ht="12"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row>
    <row r="71" spans="1:24" ht="12" customHeight="1">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row>
    <row r="72" spans="1:24" ht="12" customHeight="1">
      <c r="A72" s="267"/>
      <c r="B72" s="267"/>
      <c r="C72" s="267"/>
      <c r="D72" s="267"/>
      <c r="E72" s="267"/>
      <c r="F72" s="267"/>
      <c r="G72" s="267"/>
      <c r="H72" s="267"/>
      <c r="I72" s="267"/>
      <c r="J72" s="267"/>
      <c r="K72" s="267"/>
      <c r="L72" s="267"/>
      <c r="M72" s="267"/>
      <c r="N72" s="267"/>
      <c r="O72" s="267"/>
      <c r="P72" s="267"/>
      <c r="Q72" s="267"/>
      <c r="R72" s="267"/>
      <c r="S72" s="267"/>
      <c r="T72" s="267"/>
      <c r="U72" s="267"/>
      <c r="V72" s="267"/>
      <c r="W72" s="267"/>
      <c r="X72" s="267"/>
    </row>
    <row r="73" spans="1:24" ht="12" customHeight="1">
      <c r="A73" s="267"/>
      <c r="B73" s="267"/>
      <c r="C73" s="267"/>
      <c r="D73" s="267"/>
      <c r="E73" s="267"/>
      <c r="F73" s="267"/>
      <c r="G73" s="267"/>
      <c r="H73" s="267"/>
      <c r="I73" s="267"/>
      <c r="J73" s="267"/>
      <c r="K73" s="267"/>
      <c r="L73" s="267"/>
      <c r="M73" s="267"/>
      <c r="N73" s="267"/>
      <c r="O73" s="267"/>
      <c r="P73" s="267"/>
      <c r="Q73" s="267"/>
      <c r="R73" s="267"/>
      <c r="S73" s="267"/>
      <c r="T73" s="267"/>
      <c r="U73" s="267"/>
      <c r="V73" s="267"/>
      <c r="W73" s="267"/>
      <c r="X73" s="267"/>
    </row>
    <row r="74" spans="1:24" ht="12" customHeight="1">
      <c r="A74" s="267"/>
      <c r="B74" s="267"/>
      <c r="C74" s="267"/>
      <c r="D74" s="267"/>
      <c r="E74" s="267"/>
      <c r="F74" s="267"/>
      <c r="G74" s="267"/>
      <c r="H74" s="267"/>
      <c r="I74" s="267"/>
      <c r="J74" s="267"/>
      <c r="K74" s="267"/>
      <c r="L74" s="267"/>
      <c r="M74" s="267"/>
      <c r="N74" s="267"/>
      <c r="O74" s="267"/>
      <c r="P74" s="267"/>
      <c r="Q74" s="267"/>
      <c r="R74" s="267"/>
      <c r="S74" s="267"/>
      <c r="T74" s="267"/>
      <c r="U74" s="267"/>
      <c r="V74" s="267"/>
      <c r="W74" s="267"/>
      <c r="X74" s="267"/>
    </row>
    <row r="75" spans="1:24" ht="12" customHeight="1">
      <c r="A75" s="267"/>
      <c r="B75" s="267"/>
      <c r="C75" s="267"/>
      <c r="D75" s="267"/>
      <c r="E75" s="267"/>
      <c r="F75" s="267"/>
      <c r="G75" s="267"/>
      <c r="H75" s="267"/>
      <c r="I75" s="267"/>
      <c r="J75" s="267"/>
      <c r="K75" s="267"/>
      <c r="L75" s="267"/>
      <c r="M75" s="267"/>
      <c r="N75" s="267"/>
      <c r="O75" s="267"/>
      <c r="P75" s="267"/>
      <c r="Q75" s="267"/>
      <c r="R75" s="267"/>
      <c r="S75" s="267"/>
      <c r="T75" s="267"/>
      <c r="U75" s="267"/>
      <c r="V75" s="267"/>
      <c r="W75" s="267"/>
      <c r="X75" s="267"/>
    </row>
    <row r="76" spans="1:24" ht="12" customHeight="1">
      <c r="A76" s="267"/>
      <c r="B76" s="267"/>
      <c r="C76" s="267"/>
      <c r="D76" s="267"/>
      <c r="E76" s="267"/>
      <c r="F76" s="267"/>
      <c r="G76" s="267"/>
      <c r="H76" s="267"/>
      <c r="I76" s="267"/>
      <c r="J76" s="267"/>
      <c r="K76" s="267"/>
      <c r="L76" s="267"/>
      <c r="M76" s="267"/>
      <c r="N76" s="267"/>
      <c r="O76" s="267"/>
      <c r="P76" s="267"/>
      <c r="Q76" s="267"/>
      <c r="R76" s="267"/>
      <c r="S76" s="267"/>
      <c r="T76" s="267"/>
      <c r="U76" s="267"/>
      <c r="V76" s="267"/>
      <c r="W76" s="267"/>
      <c r="X76" s="267"/>
    </row>
    <row r="77" spans="1:24" ht="12" customHeight="1">
      <c r="A77" s="267"/>
      <c r="B77" s="267"/>
      <c r="C77" s="267"/>
      <c r="D77" s="267"/>
      <c r="E77" s="267"/>
      <c r="F77" s="267"/>
      <c r="G77" s="267"/>
      <c r="H77" s="267"/>
      <c r="I77" s="267"/>
      <c r="J77" s="267"/>
      <c r="K77" s="267"/>
      <c r="L77" s="267"/>
      <c r="M77" s="267"/>
      <c r="N77" s="267"/>
      <c r="O77" s="267"/>
      <c r="P77" s="267"/>
      <c r="Q77" s="267"/>
      <c r="R77" s="267"/>
      <c r="S77" s="267"/>
      <c r="T77" s="267"/>
      <c r="U77" s="267"/>
      <c r="V77" s="267"/>
      <c r="W77" s="267"/>
      <c r="X77" s="267"/>
    </row>
    <row r="78" spans="1:24" ht="12" customHeight="1">
      <c r="A78" s="267"/>
      <c r="B78" s="267"/>
      <c r="C78" s="267"/>
      <c r="D78" s="267"/>
      <c r="E78" s="267"/>
      <c r="F78" s="267"/>
      <c r="G78" s="267"/>
      <c r="H78" s="267"/>
      <c r="I78" s="267"/>
      <c r="J78" s="267"/>
      <c r="K78" s="267"/>
      <c r="L78" s="267"/>
      <c r="M78" s="267"/>
      <c r="N78" s="267"/>
      <c r="O78" s="267"/>
      <c r="P78" s="267"/>
      <c r="Q78" s="267"/>
      <c r="R78" s="267"/>
      <c r="S78" s="267"/>
      <c r="T78" s="267"/>
      <c r="U78" s="267"/>
      <c r="V78" s="267"/>
      <c r="W78" s="267"/>
      <c r="X78" s="267"/>
    </row>
    <row r="79" spans="1:24" ht="12" customHeight="1">
      <c r="A79" s="267"/>
      <c r="B79" s="267"/>
      <c r="C79" s="267"/>
      <c r="D79" s="267"/>
      <c r="E79" s="267"/>
      <c r="F79" s="267"/>
      <c r="G79" s="267"/>
      <c r="H79" s="267"/>
      <c r="I79" s="267"/>
      <c r="J79" s="267"/>
      <c r="K79" s="267"/>
      <c r="L79" s="267"/>
      <c r="M79" s="267"/>
      <c r="N79" s="267"/>
      <c r="O79" s="267"/>
      <c r="P79" s="267"/>
      <c r="Q79" s="267"/>
      <c r="R79" s="267"/>
      <c r="S79" s="267"/>
      <c r="T79" s="267"/>
      <c r="U79" s="267"/>
      <c r="V79" s="267"/>
      <c r="W79" s="267"/>
      <c r="X79" s="267"/>
    </row>
    <row r="80" spans="1:24" ht="12" customHeight="1">
      <c r="A80" s="267"/>
      <c r="B80" s="267"/>
      <c r="C80" s="267"/>
      <c r="D80" s="267"/>
      <c r="E80" s="267"/>
      <c r="F80" s="267"/>
      <c r="G80" s="267"/>
      <c r="H80" s="267"/>
      <c r="I80" s="267"/>
      <c r="J80" s="267"/>
      <c r="K80" s="267"/>
      <c r="L80" s="267"/>
      <c r="M80" s="267"/>
      <c r="N80" s="267"/>
      <c r="O80" s="267"/>
      <c r="P80" s="267"/>
      <c r="Q80" s="267"/>
      <c r="R80" s="267"/>
      <c r="S80" s="267"/>
      <c r="T80" s="267"/>
      <c r="U80" s="267"/>
      <c r="V80" s="267"/>
      <c r="W80" s="267"/>
      <c r="X80" s="267"/>
    </row>
    <row r="81" spans="1:24" ht="12" customHeight="1">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row>
    <row r="82" spans="1:24" ht="12" customHeight="1">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row>
    <row r="83" spans="1:24" ht="12" customHeight="1">
      <c r="A83" s="267"/>
      <c r="B83" s="267"/>
      <c r="C83" s="267"/>
      <c r="D83" s="267"/>
      <c r="E83" s="267"/>
      <c r="F83" s="267"/>
      <c r="G83" s="267"/>
      <c r="H83" s="267"/>
      <c r="I83" s="267"/>
      <c r="J83" s="267"/>
      <c r="K83" s="267"/>
      <c r="L83" s="267"/>
      <c r="M83" s="267"/>
      <c r="N83" s="267"/>
      <c r="O83" s="267"/>
      <c r="P83" s="267"/>
      <c r="Q83" s="267"/>
      <c r="R83" s="267"/>
      <c r="S83" s="267"/>
      <c r="T83" s="267"/>
      <c r="U83" s="267"/>
      <c r="V83" s="267"/>
      <c r="W83" s="267"/>
      <c r="X83" s="267"/>
    </row>
    <row r="84" spans="1:24" ht="12" customHeight="1">
      <c r="A84" s="267"/>
      <c r="B84" s="267"/>
      <c r="C84" s="267"/>
      <c r="D84" s="267"/>
      <c r="E84" s="267"/>
      <c r="F84" s="267"/>
      <c r="G84" s="267"/>
      <c r="H84" s="267"/>
      <c r="I84" s="267"/>
      <c r="J84" s="267"/>
      <c r="K84" s="267"/>
      <c r="L84" s="267"/>
      <c r="M84" s="267"/>
      <c r="N84" s="267"/>
      <c r="O84" s="267"/>
      <c r="P84" s="267"/>
      <c r="Q84" s="267"/>
      <c r="R84" s="267"/>
      <c r="S84" s="267"/>
      <c r="T84" s="267"/>
      <c r="U84" s="267"/>
      <c r="V84" s="267"/>
      <c r="W84" s="267"/>
      <c r="X84" s="267"/>
    </row>
    <row r="85" spans="1:24" ht="12" customHeight="1">
      <c r="A85" s="267"/>
      <c r="B85" s="267"/>
      <c r="C85" s="267"/>
      <c r="D85" s="267"/>
      <c r="E85" s="267"/>
      <c r="F85" s="267"/>
      <c r="G85" s="267"/>
      <c r="H85" s="267"/>
      <c r="I85" s="267"/>
      <c r="J85" s="267"/>
      <c r="K85" s="267"/>
      <c r="L85" s="267"/>
      <c r="M85" s="267"/>
      <c r="N85" s="267"/>
      <c r="O85" s="267"/>
      <c r="P85" s="267"/>
      <c r="Q85" s="267"/>
      <c r="R85" s="267"/>
      <c r="S85" s="267"/>
      <c r="T85" s="267"/>
      <c r="U85" s="267"/>
      <c r="V85" s="267"/>
      <c r="W85" s="267"/>
      <c r="X85" s="267"/>
    </row>
    <row r="86" spans="1:24" ht="12" customHeight="1">
      <c r="A86" s="267"/>
      <c r="B86" s="267"/>
      <c r="C86" s="267"/>
      <c r="D86" s="267"/>
      <c r="E86" s="267"/>
      <c r="F86" s="267"/>
      <c r="G86" s="267"/>
      <c r="H86" s="267"/>
      <c r="I86" s="267"/>
      <c r="J86" s="267"/>
      <c r="K86" s="267"/>
      <c r="L86" s="267"/>
      <c r="M86" s="267"/>
      <c r="N86" s="267"/>
      <c r="O86" s="267"/>
      <c r="P86" s="267"/>
      <c r="Q86" s="267"/>
      <c r="R86" s="267"/>
      <c r="S86" s="267"/>
      <c r="T86" s="267"/>
      <c r="U86" s="267"/>
      <c r="V86" s="267"/>
      <c r="W86" s="267"/>
      <c r="X86" s="267"/>
    </row>
    <row r="87" spans="1:24" ht="12" customHeight="1">
      <c r="A87" s="267"/>
      <c r="B87" s="267"/>
      <c r="C87" s="267"/>
      <c r="D87" s="267"/>
      <c r="E87" s="267"/>
      <c r="F87" s="267"/>
      <c r="G87" s="267"/>
      <c r="H87" s="267"/>
      <c r="I87" s="267"/>
      <c r="J87" s="267"/>
      <c r="K87" s="267"/>
      <c r="L87" s="267"/>
      <c r="M87" s="267"/>
      <c r="N87" s="267"/>
      <c r="O87" s="267"/>
      <c r="P87" s="267"/>
      <c r="Q87" s="267"/>
      <c r="R87" s="267"/>
      <c r="S87" s="267"/>
      <c r="T87" s="267"/>
      <c r="U87" s="267"/>
      <c r="V87" s="267"/>
      <c r="W87" s="267"/>
      <c r="X87" s="267"/>
    </row>
    <row r="88" spans="1:24" ht="12" customHeight="1">
      <c r="A88" s="267"/>
      <c r="B88" s="267"/>
      <c r="C88" s="267"/>
      <c r="D88" s="267"/>
      <c r="E88" s="267"/>
      <c r="F88" s="267"/>
      <c r="G88" s="267"/>
      <c r="H88" s="267"/>
      <c r="I88" s="267"/>
      <c r="J88" s="267"/>
      <c r="K88" s="267"/>
      <c r="L88" s="267"/>
      <c r="M88" s="267"/>
      <c r="N88" s="267"/>
      <c r="O88" s="267"/>
      <c r="P88" s="267"/>
      <c r="Q88" s="267"/>
      <c r="R88" s="267"/>
      <c r="S88" s="267"/>
      <c r="T88" s="267"/>
      <c r="U88" s="267"/>
      <c r="V88" s="267"/>
      <c r="W88" s="267"/>
      <c r="X88" s="267"/>
    </row>
    <row r="89" spans="1:24" ht="12" customHeight="1">
      <c r="A89" s="267"/>
      <c r="B89" s="267"/>
      <c r="C89" s="267"/>
      <c r="D89" s="267"/>
      <c r="E89" s="267"/>
      <c r="F89" s="267"/>
      <c r="G89" s="267"/>
      <c r="H89" s="267"/>
      <c r="I89" s="267"/>
      <c r="J89" s="267"/>
      <c r="K89" s="267"/>
      <c r="L89" s="267"/>
      <c r="M89" s="267"/>
      <c r="N89" s="267"/>
      <c r="O89" s="267"/>
      <c r="P89" s="267"/>
      <c r="Q89" s="267"/>
      <c r="R89" s="267"/>
      <c r="S89" s="267"/>
      <c r="T89" s="267"/>
      <c r="U89" s="267"/>
      <c r="V89" s="267"/>
      <c r="W89" s="267"/>
      <c r="X89" s="267"/>
    </row>
    <row r="90" spans="1:24" ht="12" customHeight="1">
      <c r="A90" s="267"/>
      <c r="B90" s="267"/>
      <c r="C90" s="267"/>
      <c r="D90" s="267"/>
      <c r="E90" s="267"/>
      <c r="F90" s="267"/>
      <c r="G90" s="267"/>
      <c r="H90" s="267"/>
      <c r="I90" s="267"/>
      <c r="J90" s="267"/>
      <c r="K90" s="267"/>
      <c r="L90" s="267"/>
      <c r="M90" s="267"/>
      <c r="N90" s="267"/>
      <c r="O90" s="267"/>
      <c r="P90" s="267"/>
      <c r="Q90" s="267"/>
      <c r="R90" s="267"/>
      <c r="S90" s="267"/>
      <c r="T90" s="267"/>
      <c r="U90" s="267"/>
      <c r="V90" s="267"/>
      <c r="W90" s="267"/>
      <c r="X90" s="267"/>
    </row>
    <row r="91" spans="1:24" ht="12" customHeight="1">
      <c r="A91" s="267"/>
      <c r="B91" s="267"/>
      <c r="C91" s="267"/>
      <c r="D91" s="267"/>
      <c r="E91" s="267"/>
      <c r="F91" s="267"/>
      <c r="G91" s="267"/>
      <c r="H91" s="267"/>
      <c r="I91" s="267"/>
      <c r="J91" s="267"/>
      <c r="K91" s="267"/>
      <c r="L91" s="267"/>
      <c r="M91" s="267"/>
      <c r="N91" s="267"/>
      <c r="O91" s="267"/>
      <c r="P91" s="267"/>
      <c r="Q91" s="267"/>
      <c r="R91" s="267"/>
      <c r="S91" s="267"/>
      <c r="T91" s="267"/>
      <c r="U91" s="267"/>
      <c r="V91" s="267"/>
      <c r="W91" s="267"/>
      <c r="X91" s="267"/>
    </row>
    <row r="92" spans="1:24" ht="12" customHeight="1">
      <c r="A92" s="267"/>
      <c r="B92" s="267"/>
      <c r="C92" s="267"/>
      <c r="D92" s="267"/>
      <c r="E92" s="267"/>
      <c r="F92" s="267"/>
      <c r="G92" s="267"/>
      <c r="H92" s="267"/>
      <c r="I92" s="267"/>
      <c r="J92" s="267"/>
      <c r="K92" s="267"/>
      <c r="L92" s="267"/>
      <c r="M92" s="267"/>
      <c r="N92" s="267"/>
      <c r="O92" s="267"/>
      <c r="P92" s="267"/>
      <c r="Q92" s="267"/>
      <c r="R92" s="267"/>
      <c r="S92" s="267"/>
      <c r="T92" s="267"/>
      <c r="U92" s="267"/>
      <c r="V92" s="267"/>
      <c r="W92" s="267"/>
      <c r="X92" s="267"/>
    </row>
    <row r="93" spans="1:24" ht="12" customHeight="1">
      <c r="A93" s="267"/>
      <c r="B93" s="267"/>
      <c r="C93" s="267"/>
      <c r="D93" s="267"/>
      <c r="E93" s="267"/>
      <c r="F93" s="267"/>
      <c r="G93" s="267"/>
      <c r="H93" s="267"/>
      <c r="I93" s="267"/>
      <c r="J93" s="267"/>
      <c r="K93" s="267"/>
      <c r="L93" s="267"/>
      <c r="M93" s="267"/>
      <c r="N93" s="267"/>
      <c r="O93" s="267"/>
      <c r="P93" s="267"/>
      <c r="Q93" s="267"/>
      <c r="R93" s="267"/>
      <c r="S93" s="267"/>
      <c r="T93" s="267"/>
      <c r="U93" s="267"/>
      <c r="V93" s="267"/>
      <c r="W93" s="267"/>
      <c r="X93" s="267"/>
    </row>
    <row r="94" spans="1:24" ht="12" customHeight="1">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row>
    <row r="95" spans="1:24" ht="12" customHeight="1">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row>
    <row r="96" spans="1:24" ht="12" customHeight="1">
      <c r="A96" s="267"/>
      <c r="B96" s="267"/>
      <c r="C96" s="267"/>
      <c r="D96" s="267"/>
      <c r="E96" s="267"/>
      <c r="F96" s="267"/>
      <c r="G96" s="267"/>
      <c r="H96" s="267"/>
      <c r="I96" s="267"/>
      <c r="J96" s="267"/>
      <c r="K96" s="267"/>
      <c r="L96" s="267"/>
      <c r="M96" s="267"/>
      <c r="N96" s="267"/>
      <c r="O96" s="267"/>
      <c r="P96" s="267"/>
      <c r="Q96" s="267"/>
      <c r="R96" s="267"/>
      <c r="S96" s="267"/>
      <c r="T96" s="267"/>
      <c r="U96" s="267"/>
      <c r="V96" s="267"/>
      <c r="W96" s="267"/>
      <c r="X96" s="267"/>
    </row>
    <row r="97" spans="1:24" ht="12" customHeight="1">
      <c r="A97" s="267"/>
      <c r="B97" s="267"/>
      <c r="C97" s="267"/>
      <c r="D97" s="267"/>
      <c r="E97" s="267"/>
      <c r="F97" s="267"/>
      <c r="G97" s="267"/>
      <c r="H97" s="267"/>
      <c r="I97" s="267"/>
      <c r="J97" s="267"/>
      <c r="K97" s="267"/>
      <c r="L97" s="267"/>
      <c r="M97" s="267"/>
      <c r="N97" s="267"/>
      <c r="O97" s="267"/>
      <c r="P97" s="267"/>
      <c r="Q97" s="267"/>
      <c r="R97" s="267"/>
      <c r="S97" s="267"/>
      <c r="T97" s="267"/>
      <c r="U97" s="267"/>
      <c r="V97" s="267"/>
      <c r="W97" s="267"/>
      <c r="X97" s="267"/>
    </row>
    <row r="98" spans="1:24" ht="12" customHeight="1">
      <c r="A98" s="267"/>
      <c r="B98" s="267"/>
      <c r="C98" s="267"/>
      <c r="D98" s="267"/>
      <c r="E98" s="267"/>
      <c r="F98" s="267"/>
      <c r="G98" s="267"/>
      <c r="H98" s="267"/>
      <c r="I98" s="267"/>
      <c r="J98" s="267"/>
      <c r="K98" s="267"/>
      <c r="L98" s="267"/>
      <c r="M98" s="267"/>
      <c r="N98" s="267"/>
      <c r="O98" s="267"/>
      <c r="P98" s="267"/>
      <c r="Q98" s="267"/>
      <c r="R98" s="267"/>
      <c r="S98" s="267"/>
      <c r="T98" s="267"/>
      <c r="U98" s="267"/>
      <c r="V98" s="267"/>
      <c r="W98" s="267"/>
      <c r="X98" s="267"/>
    </row>
    <row r="99" spans="1:24" ht="12" customHeight="1">
      <c r="A99" s="267"/>
      <c r="B99" s="267"/>
      <c r="C99" s="267"/>
      <c r="D99" s="267"/>
      <c r="E99" s="267"/>
      <c r="F99" s="267"/>
      <c r="G99" s="267"/>
      <c r="H99" s="267"/>
      <c r="I99" s="267"/>
      <c r="J99" s="267"/>
      <c r="K99" s="267"/>
      <c r="L99" s="267"/>
      <c r="M99" s="267"/>
      <c r="N99" s="267"/>
      <c r="O99" s="267"/>
      <c r="P99" s="267"/>
      <c r="Q99" s="267"/>
      <c r="R99" s="267"/>
      <c r="S99" s="267"/>
      <c r="T99" s="267"/>
      <c r="U99" s="267"/>
      <c r="V99" s="267"/>
      <c r="W99" s="267"/>
      <c r="X99" s="267"/>
    </row>
    <row r="100" spans="1:24" ht="12" customHeight="1">
      <c r="A100" s="267"/>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row>
    <row r="101" spans="1:24" ht="12" customHeight="1">
      <c r="A101" s="267"/>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row>
    <row r="102" spans="1:24" ht="12" customHeight="1">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row>
    <row r="103" spans="1:24" ht="12" customHeight="1">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row>
    <row r="104" spans="1:24" ht="12" customHeight="1">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row>
    <row r="105" spans="1:24" ht="12"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row>
    <row r="106" spans="1:24" ht="12" customHeight="1">
      <c r="A106" s="267"/>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row>
    <row r="107" spans="1:24" ht="12" customHeight="1">
      <c r="A107" s="267"/>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row>
    <row r="108" spans="1:24" ht="12" customHeight="1">
      <c r="A108" s="267"/>
      <c r="B108" s="267"/>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row>
    <row r="109" spans="1:24" ht="12" customHeight="1">
      <c r="A109" s="267"/>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row>
    <row r="110" spans="1:24" ht="12" customHeight="1">
      <c r="A110" s="267"/>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row>
    <row r="111" spans="1:24" ht="12" customHeight="1">
      <c r="A111" s="267"/>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row>
    <row r="112" spans="1:24" ht="12" customHeight="1">
      <c r="A112" s="267"/>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row>
    <row r="113" spans="1:24" ht="12" customHeight="1">
      <c r="A113" s="267"/>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row>
    <row r="114" spans="1:24" ht="12" customHeight="1">
      <c r="A114" s="267"/>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row>
    <row r="115" spans="1:24" ht="12" customHeight="1">
      <c r="A115" s="267"/>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row>
    <row r="116" spans="1:24" ht="12" customHeight="1">
      <c r="A116" s="267"/>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row>
    <row r="117" spans="1:24" ht="12" customHeight="1">
      <c r="A117" s="267"/>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row>
    <row r="118" spans="1:24" ht="12" customHeight="1">
      <c r="A118" s="267"/>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row>
    <row r="119" spans="1:24" ht="12" customHeight="1">
      <c r="A119" s="267"/>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row>
    <row r="120" spans="1:24" ht="12" customHeight="1">
      <c r="A120" s="267"/>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row>
    <row r="121" spans="1:24" ht="12" customHeight="1">
      <c r="A121" s="267"/>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row>
    <row r="122" spans="1:24" ht="12" customHeight="1">
      <c r="A122" s="267"/>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row>
    <row r="123" spans="1:24" ht="12" customHeight="1">
      <c r="A123" s="267"/>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row>
    <row r="124" spans="1:24" ht="12" customHeight="1">
      <c r="A124" s="267"/>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row>
    <row r="125" spans="1:24" ht="12" customHeight="1">
      <c r="A125" s="267"/>
      <c r="B125" s="267"/>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row>
    <row r="126" spans="1:24" ht="12" customHeight="1">
      <c r="A126" s="267"/>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row>
    <row r="127" spans="1:24" ht="12" customHeight="1">
      <c r="A127" s="267"/>
      <c r="B127" s="267"/>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row>
    <row r="128" spans="1:24" ht="12" customHeight="1">
      <c r="A128" s="267"/>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row>
    <row r="129" spans="1:24" ht="12" customHeight="1">
      <c r="A129" s="267"/>
      <c r="B129" s="267"/>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row>
    <row r="130" spans="1:24" ht="12" customHeight="1">
      <c r="A130" s="267"/>
      <c r="B130" s="267"/>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row>
    <row r="131" spans="1:24" ht="12" customHeight="1">
      <c r="A131" s="267"/>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row>
    <row r="132" spans="1:24" ht="12" customHeight="1">
      <c r="A132" s="267"/>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row>
    <row r="133" spans="1:24" ht="12" customHeight="1">
      <c r="A133" s="267"/>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row>
    <row r="134" spans="1:24" ht="12"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row>
    <row r="135" spans="1:24" ht="12" customHeight="1">
      <c r="A135" s="267"/>
      <c r="B135" s="267"/>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row>
    <row r="136" spans="1:24" ht="12" customHeight="1">
      <c r="A136" s="267"/>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row>
    <row r="137" spans="1:24" ht="12" customHeight="1">
      <c r="A137" s="267"/>
      <c r="B137" s="267"/>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row>
    <row r="138" spans="1:24" ht="12" customHeight="1">
      <c r="A138" s="267"/>
      <c r="B138" s="267"/>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row>
    <row r="139" spans="1:24" ht="12" customHeight="1">
      <c r="A139" s="267"/>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row>
    <row r="140" spans="1:24" ht="12" customHeight="1">
      <c r="A140" s="267"/>
      <c r="B140" s="267"/>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row>
    <row r="141" spans="1:24" ht="12" customHeight="1">
      <c r="A141" s="267"/>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row>
    <row r="142" spans="1:24" ht="12" customHeight="1">
      <c r="A142" s="267"/>
      <c r="B142" s="26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row>
    <row r="143" spans="1:24" ht="12" customHeight="1">
      <c r="A143" s="267"/>
      <c r="B143" s="26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row>
    <row r="144" spans="1:24" ht="12" customHeight="1">
      <c r="A144" s="267"/>
      <c r="B144" s="267"/>
      <c r="C144" s="267"/>
      <c r="D144" s="267"/>
      <c r="E144" s="267"/>
      <c r="F144" s="267"/>
      <c r="G144" s="267"/>
      <c r="H144" s="267"/>
      <c r="I144" s="267"/>
      <c r="J144" s="267"/>
      <c r="K144" s="267"/>
      <c r="L144" s="267"/>
      <c r="M144" s="267"/>
      <c r="N144" s="267"/>
      <c r="O144" s="267"/>
      <c r="P144" s="267"/>
      <c r="Q144" s="267"/>
      <c r="R144" s="267"/>
      <c r="S144" s="267"/>
      <c r="T144" s="267"/>
      <c r="U144" s="267"/>
      <c r="V144" s="267"/>
      <c r="W144" s="267"/>
      <c r="X144" s="267"/>
    </row>
    <row r="145" spans="1:24" ht="12" customHeight="1">
      <c r="A145" s="267"/>
      <c r="B145" s="267"/>
      <c r="C145" s="267"/>
      <c r="D145" s="267"/>
      <c r="E145" s="267"/>
      <c r="F145" s="267"/>
      <c r="G145" s="267"/>
      <c r="H145" s="267"/>
      <c r="I145" s="267"/>
      <c r="J145" s="267"/>
      <c r="K145" s="267"/>
      <c r="L145" s="267"/>
      <c r="M145" s="267"/>
      <c r="N145" s="267"/>
      <c r="O145" s="267"/>
      <c r="P145" s="267"/>
      <c r="Q145" s="267"/>
      <c r="R145" s="267"/>
      <c r="S145" s="267"/>
      <c r="T145" s="267"/>
      <c r="U145" s="267"/>
      <c r="V145" s="267"/>
      <c r="W145" s="267"/>
      <c r="X145" s="267"/>
    </row>
    <row r="146" spans="1:24" ht="12" customHeight="1">
      <c r="A146" s="267"/>
      <c r="B146" s="267"/>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row>
    <row r="147" spans="1:24" ht="12" customHeight="1">
      <c r="A147" s="267"/>
      <c r="B147" s="267"/>
      <c r="C147" s="267"/>
      <c r="D147" s="267"/>
      <c r="E147" s="267"/>
      <c r="F147" s="267"/>
      <c r="G147" s="267"/>
      <c r="H147" s="267"/>
      <c r="I147" s="267"/>
      <c r="J147" s="267"/>
      <c r="K147" s="267"/>
      <c r="L147" s="267"/>
      <c r="M147" s="267"/>
      <c r="N147" s="267"/>
      <c r="O147" s="267"/>
      <c r="P147" s="267"/>
      <c r="Q147" s="267"/>
      <c r="R147" s="267"/>
      <c r="S147" s="267"/>
      <c r="T147" s="267"/>
      <c r="U147" s="267"/>
      <c r="V147" s="267"/>
      <c r="W147" s="267"/>
      <c r="X147" s="267"/>
    </row>
    <row r="148" spans="1:24" ht="12" customHeight="1">
      <c r="A148" s="267"/>
      <c r="B148" s="26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row>
    <row r="149" spans="1:24" ht="12" customHeight="1">
      <c r="A149" s="267"/>
      <c r="B149" s="267"/>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row>
    <row r="150" spans="1:24" ht="12" customHeight="1">
      <c r="A150" s="267"/>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row>
    <row r="151" spans="1:24" ht="12" customHeight="1">
      <c r="A151" s="267"/>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row>
    <row r="152" spans="1:24" ht="12" customHeight="1">
      <c r="A152" s="267"/>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row>
    <row r="153" spans="1:24" ht="12" customHeight="1">
      <c r="A153" s="267"/>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row>
    <row r="154" spans="1:24" ht="12" customHeight="1">
      <c r="A154" s="267"/>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row>
    <row r="155" spans="1:24" ht="12" customHeight="1">
      <c r="A155" s="267"/>
      <c r="B155" s="267"/>
      <c r="C155" s="267"/>
      <c r="D155" s="267"/>
      <c r="E155" s="267"/>
      <c r="F155" s="267"/>
      <c r="G155" s="267"/>
      <c r="H155" s="267"/>
      <c r="I155" s="267"/>
      <c r="J155" s="267"/>
      <c r="K155" s="267"/>
      <c r="L155" s="267"/>
      <c r="M155" s="267"/>
      <c r="N155" s="267"/>
      <c r="O155" s="267"/>
      <c r="P155" s="267"/>
      <c r="Q155" s="267"/>
      <c r="R155" s="267"/>
      <c r="S155" s="267"/>
      <c r="T155" s="267"/>
      <c r="U155" s="267"/>
      <c r="V155" s="267"/>
      <c r="W155" s="267"/>
      <c r="X155" s="267"/>
    </row>
    <row r="156" spans="1:24" ht="12" customHeight="1">
      <c r="A156" s="267"/>
      <c r="B156" s="267"/>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row>
    <row r="157" spans="1:24" ht="12" customHeight="1">
      <c r="A157" s="267"/>
      <c r="B157" s="267"/>
      <c r="C157" s="267"/>
      <c r="D157" s="267"/>
      <c r="E157" s="267"/>
      <c r="F157" s="267"/>
      <c r="G157" s="267"/>
      <c r="H157" s="267"/>
      <c r="I157" s="267"/>
      <c r="J157" s="267"/>
      <c r="K157" s="267"/>
      <c r="L157" s="267"/>
      <c r="M157" s="267"/>
      <c r="N157" s="267"/>
      <c r="O157" s="267"/>
      <c r="P157" s="267"/>
      <c r="Q157" s="267"/>
      <c r="R157" s="267"/>
      <c r="S157" s="267"/>
      <c r="T157" s="267"/>
      <c r="U157" s="267"/>
      <c r="V157" s="267"/>
      <c r="W157" s="267"/>
      <c r="X157" s="267"/>
    </row>
    <row r="158" spans="1:24" ht="12" customHeight="1">
      <c r="A158" s="267"/>
      <c r="B158" s="267"/>
      <c r="C158" s="267"/>
      <c r="D158" s="267"/>
      <c r="E158" s="267"/>
      <c r="F158" s="267"/>
      <c r="G158" s="267"/>
      <c r="H158" s="267"/>
      <c r="I158" s="267"/>
      <c r="J158" s="267"/>
      <c r="K158" s="267"/>
      <c r="L158" s="267"/>
      <c r="M158" s="267"/>
      <c r="N158" s="267"/>
      <c r="O158" s="267"/>
      <c r="P158" s="267"/>
      <c r="Q158" s="267"/>
      <c r="R158" s="267"/>
      <c r="S158" s="267"/>
      <c r="T158" s="267"/>
      <c r="U158" s="267"/>
      <c r="V158" s="267"/>
      <c r="W158" s="267"/>
      <c r="X158" s="267"/>
    </row>
    <row r="159" spans="1:24" ht="12" customHeight="1">
      <c r="A159" s="267"/>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row>
    <row r="160" spans="1:24" ht="12" customHeight="1">
      <c r="A160" s="267"/>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row>
    <row r="161" spans="1:24" ht="12" customHeight="1">
      <c r="A161" s="267"/>
      <c r="B161" s="267"/>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row>
    <row r="162" spans="1:24" ht="12" customHeight="1">
      <c r="A162" s="267"/>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row>
    <row r="163" spans="1:24" ht="12" customHeight="1">
      <c r="A163" s="267"/>
      <c r="B163" s="267"/>
      <c r="C163" s="267"/>
      <c r="D163" s="267"/>
      <c r="E163" s="267"/>
      <c r="F163" s="267"/>
      <c r="G163" s="267"/>
      <c r="H163" s="267"/>
      <c r="I163" s="267"/>
      <c r="J163" s="267"/>
      <c r="K163" s="267"/>
      <c r="L163" s="267"/>
      <c r="M163" s="267"/>
      <c r="N163" s="267"/>
      <c r="O163" s="267"/>
      <c r="P163" s="267"/>
      <c r="Q163" s="267"/>
      <c r="R163" s="267"/>
      <c r="S163" s="267"/>
      <c r="T163" s="267"/>
      <c r="U163" s="267"/>
      <c r="V163" s="267"/>
      <c r="W163" s="267"/>
      <c r="X163" s="267"/>
    </row>
    <row r="164" spans="1:24" ht="12" customHeight="1">
      <c r="A164" s="267"/>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row>
    <row r="165" spans="1:24" ht="12" customHeight="1">
      <c r="A165" s="267"/>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row>
    <row r="166" spans="1:24" ht="12" customHeight="1">
      <c r="A166" s="267"/>
      <c r="B166" s="267"/>
      <c r="C166" s="267"/>
      <c r="D166" s="267"/>
      <c r="E166" s="267"/>
      <c r="F166" s="267"/>
      <c r="G166" s="267"/>
      <c r="H166" s="267"/>
      <c r="I166" s="267"/>
      <c r="J166" s="267"/>
      <c r="K166" s="267"/>
      <c r="L166" s="267"/>
      <c r="M166" s="267"/>
      <c r="N166" s="267"/>
      <c r="O166" s="267"/>
      <c r="P166" s="267"/>
      <c r="Q166" s="267"/>
      <c r="R166" s="267"/>
      <c r="S166" s="267"/>
      <c r="T166" s="267"/>
      <c r="U166" s="267"/>
      <c r="V166" s="267"/>
      <c r="W166" s="267"/>
      <c r="X166" s="267"/>
    </row>
    <row r="167" spans="1:24" ht="12" customHeight="1">
      <c r="A167" s="267"/>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row>
    <row r="168" spans="1:24" ht="12" customHeight="1">
      <c r="A168" s="267"/>
      <c r="B168" s="267"/>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row>
    <row r="169" spans="1:24" ht="12" customHeight="1">
      <c r="A169" s="267"/>
      <c r="B169" s="267"/>
      <c r="C169" s="267"/>
      <c r="D169" s="267"/>
      <c r="E169" s="267"/>
      <c r="F169" s="267"/>
      <c r="G169" s="267"/>
      <c r="H169" s="267"/>
      <c r="I169" s="267"/>
      <c r="J169" s="267"/>
      <c r="K169" s="267"/>
      <c r="L169" s="267"/>
      <c r="M169" s="267"/>
      <c r="N169" s="267"/>
      <c r="O169" s="267"/>
      <c r="P169" s="267"/>
      <c r="Q169" s="267"/>
      <c r="R169" s="267"/>
      <c r="S169" s="267"/>
      <c r="T169" s="267"/>
      <c r="U169" s="267"/>
      <c r="V169" s="267"/>
      <c r="W169" s="267"/>
      <c r="X169" s="267"/>
    </row>
    <row r="170" spans="1:24" ht="12" customHeight="1">
      <c r="A170" s="267"/>
      <c r="B170" s="267"/>
      <c r="C170" s="267"/>
      <c r="D170" s="267"/>
      <c r="E170" s="267"/>
      <c r="F170" s="267"/>
      <c r="G170" s="267"/>
      <c r="H170" s="267"/>
      <c r="I170" s="267"/>
      <c r="J170" s="267"/>
      <c r="K170" s="267"/>
      <c r="L170" s="267"/>
      <c r="M170" s="267"/>
      <c r="N170" s="267"/>
      <c r="O170" s="267"/>
      <c r="P170" s="267"/>
      <c r="Q170" s="267"/>
      <c r="R170" s="267"/>
      <c r="S170" s="267"/>
      <c r="T170" s="267"/>
      <c r="U170" s="267"/>
      <c r="V170" s="267"/>
      <c r="W170" s="267"/>
      <c r="X170" s="267"/>
    </row>
    <row r="171" spans="1:24" ht="12" customHeight="1">
      <c r="A171" s="267"/>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row>
    <row r="172" spans="1:24" ht="12" customHeight="1">
      <c r="A172" s="267"/>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row>
    <row r="173" spans="1:24" ht="12" customHeight="1">
      <c r="A173" s="267"/>
      <c r="B173" s="267"/>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row>
    <row r="174" spans="1:24" ht="12" customHeight="1">
      <c r="A174" s="267"/>
      <c r="B174" s="267"/>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row>
    <row r="175" spans="1:24" ht="12" customHeight="1">
      <c r="A175" s="267"/>
      <c r="B175" s="267"/>
      <c r="C175" s="267"/>
      <c r="D175" s="267"/>
      <c r="E175" s="267"/>
      <c r="F175" s="267"/>
      <c r="G175" s="267"/>
      <c r="H175" s="267"/>
      <c r="I175" s="267"/>
      <c r="J175" s="267"/>
      <c r="K175" s="267"/>
      <c r="L175" s="267"/>
      <c r="M175" s="267"/>
      <c r="N175" s="267"/>
      <c r="O175" s="267"/>
      <c r="P175" s="267"/>
      <c r="Q175" s="267"/>
      <c r="R175" s="267"/>
      <c r="S175" s="267"/>
      <c r="T175" s="267"/>
      <c r="U175" s="267"/>
      <c r="V175" s="267"/>
      <c r="W175" s="267"/>
      <c r="X175" s="267"/>
    </row>
    <row r="176" spans="1:24" ht="12" customHeight="1">
      <c r="A176" s="267"/>
      <c r="B176" s="267"/>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row>
    <row r="177" spans="1:24" ht="12" customHeight="1">
      <c r="A177" s="267"/>
      <c r="B177" s="267"/>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row>
    <row r="178" spans="1:24" ht="12" customHeight="1">
      <c r="A178" s="267"/>
      <c r="B178" s="267"/>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row>
    <row r="179" spans="1:24" ht="12" customHeight="1">
      <c r="A179" s="267"/>
      <c r="B179" s="267"/>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row>
    <row r="180" spans="1:24" ht="12" customHeight="1">
      <c r="A180" s="267"/>
      <c r="B180" s="267"/>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row>
    <row r="181" spans="1:24" ht="12" customHeight="1">
      <c r="A181" s="267"/>
      <c r="B181" s="267"/>
      <c r="C181" s="267"/>
      <c r="D181" s="267"/>
      <c r="E181" s="267"/>
      <c r="F181" s="267"/>
      <c r="G181" s="267"/>
      <c r="H181" s="267"/>
      <c r="I181" s="267"/>
      <c r="J181" s="267"/>
      <c r="K181" s="267"/>
      <c r="L181" s="267"/>
      <c r="M181" s="267"/>
      <c r="N181" s="267"/>
      <c r="O181" s="267"/>
      <c r="P181" s="267"/>
      <c r="Q181" s="267"/>
      <c r="R181" s="267"/>
      <c r="S181" s="267"/>
      <c r="T181" s="267"/>
      <c r="U181" s="267"/>
      <c r="V181" s="267"/>
      <c r="W181" s="267"/>
      <c r="X181" s="267"/>
    </row>
    <row r="182" spans="1:24" ht="12" customHeight="1">
      <c r="A182" s="267"/>
      <c r="B182" s="267"/>
      <c r="C182" s="267"/>
      <c r="D182" s="267"/>
      <c r="E182" s="267"/>
      <c r="F182" s="267"/>
      <c r="G182" s="267"/>
      <c r="H182" s="267"/>
      <c r="I182" s="267"/>
      <c r="J182" s="267"/>
      <c r="K182" s="267"/>
      <c r="L182" s="267"/>
      <c r="M182" s="267"/>
      <c r="N182" s="267"/>
      <c r="O182" s="267"/>
      <c r="P182" s="267"/>
      <c r="Q182" s="267"/>
      <c r="R182" s="267"/>
      <c r="S182" s="267"/>
      <c r="T182" s="267"/>
      <c r="U182" s="267"/>
      <c r="V182" s="267"/>
      <c r="W182" s="267"/>
      <c r="X182" s="267"/>
    </row>
    <row r="183" spans="1:24" ht="12" customHeight="1">
      <c r="A183" s="267"/>
      <c r="B183" s="267"/>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row>
    <row r="184" spans="1:24" ht="12" customHeight="1">
      <c r="A184" s="267"/>
      <c r="B184" s="267"/>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row>
    <row r="185" spans="1:24" ht="12" customHeight="1">
      <c r="A185" s="267"/>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row>
    <row r="186" spans="1:24" ht="12" customHeight="1">
      <c r="A186" s="267"/>
      <c r="B186" s="267"/>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row>
    <row r="187" spans="1:24" ht="12" customHeight="1">
      <c r="A187" s="267"/>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row>
    <row r="188" spans="1:24" ht="12" customHeight="1">
      <c r="A188" s="267"/>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row>
    <row r="189" spans="1:24" ht="12" customHeight="1">
      <c r="A189" s="267"/>
      <c r="B189" s="267"/>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row>
    <row r="190" spans="1:24" ht="12" customHeight="1">
      <c r="A190" s="267"/>
      <c r="B190" s="267"/>
      <c r="C190" s="267"/>
      <c r="D190" s="267"/>
      <c r="E190" s="267"/>
      <c r="F190" s="267"/>
      <c r="G190" s="267"/>
      <c r="H190" s="267"/>
      <c r="I190" s="267"/>
      <c r="J190" s="267"/>
      <c r="K190" s="267"/>
      <c r="L190" s="267"/>
      <c r="M190" s="267"/>
      <c r="N190" s="267"/>
      <c r="O190" s="267"/>
      <c r="P190" s="267"/>
      <c r="Q190" s="267"/>
      <c r="R190" s="267"/>
      <c r="S190" s="267"/>
      <c r="T190" s="267"/>
      <c r="U190" s="267"/>
      <c r="V190" s="267"/>
      <c r="W190" s="267"/>
      <c r="X190" s="267"/>
    </row>
    <row r="191" spans="1:24" ht="12" customHeight="1">
      <c r="A191" s="267"/>
      <c r="B191" s="267"/>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row>
    <row r="192" spans="1:24" ht="12" customHeight="1">
      <c r="A192" s="267"/>
      <c r="B192" s="26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row>
    <row r="193" spans="1:24" ht="12" customHeight="1">
      <c r="A193" s="267"/>
      <c r="B193" s="267"/>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row>
    <row r="194" spans="1:24" ht="12" customHeight="1">
      <c r="A194" s="267"/>
      <c r="B194" s="267"/>
      <c r="C194" s="267"/>
      <c r="D194" s="267"/>
      <c r="E194" s="267"/>
      <c r="F194" s="267"/>
      <c r="G194" s="267"/>
      <c r="H194" s="267"/>
      <c r="I194" s="267"/>
      <c r="J194" s="267"/>
      <c r="K194" s="267"/>
      <c r="L194" s="267"/>
      <c r="M194" s="267"/>
      <c r="N194" s="267"/>
      <c r="O194" s="267"/>
      <c r="P194" s="267"/>
      <c r="Q194" s="267"/>
      <c r="R194" s="267"/>
      <c r="S194" s="267"/>
      <c r="T194" s="267"/>
      <c r="U194" s="267"/>
      <c r="V194" s="267"/>
      <c r="W194" s="267"/>
      <c r="X194" s="267"/>
    </row>
    <row r="195" spans="1:24" ht="12" customHeight="1">
      <c r="A195" s="267"/>
      <c r="B195" s="267"/>
      <c r="C195" s="267"/>
      <c r="D195" s="267"/>
      <c r="E195" s="267"/>
      <c r="F195" s="267"/>
      <c r="G195" s="267"/>
      <c r="H195" s="267"/>
      <c r="I195" s="267"/>
      <c r="J195" s="267"/>
      <c r="K195" s="267"/>
      <c r="L195" s="267"/>
      <c r="M195" s="267"/>
      <c r="N195" s="267"/>
      <c r="O195" s="267"/>
      <c r="P195" s="267"/>
      <c r="Q195" s="267"/>
      <c r="R195" s="267"/>
      <c r="S195" s="267"/>
      <c r="T195" s="267"/>
      <c r="U195" s="267"/>
      <c r="V195" s="267"/>
      <c r="W195" s="267"/>
      <c r="X195" s="267"/>
    </row>
    <row r="196" spans="1:24" ht="12" customHeight="1">
      <c r="A196" s="267"/>
      <c r="B196" s="267"/>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row>
    <row r="197" spans="1:24" ht="12" customHeight="1">
      <c r="A197" s="267"/>
      <c r="B197" s="267"/>
      <c r="C197" s="267"/>
      <c r="D197" s="267"/>
      <c r="E197" s="267"/>
      <c r="F197" s="267"/>
      <c r="G197" s="267"/>
      <c r="H197" s="267"/>
      <c r="I197" s="267"/>
      <c r="J197" s="267"/>
      <c r="K197" s="267"/>
      <c r="L197" s="267"/>
      <c r="M197" s="267"/>
      <c r="N197" s="267"/>
      <c r="O197" s="267"/>
      <c r="P197" s="267"/>
      <c r="Q197" s="267"/>
      <c r="R197" s="267"/>
      <c r="S197" s="267"/>
      <c r="T197" s="267"/>
      <c r="U197" s="267"/>
      <c r="V197" s="267"/>
      <c r="W197" s="267"/>
      <c r="X197" s="267"/>
    </row>
    <row r="198" spans="1:24" ht="12" customHeight="1">
      <c r="A198" s="267"/>
      <c r="B198" s="267"/>
      <c r="C198" s="267"/>
      <c r="D198" s="267"/>
      <c r="E198" s="267"/>
      <c r="F198" s="267"/>
      <c r="G198" s="267"/>
      <c r="H198" s="267"/>
      <c r="I198" s="267"/>
      <c r="J198" s="267"/>
      <c r="K198" s="267"/>
      <c r="L198" s="267"/>
      <c r="M198" s="267"/>
      <c r="N198" s="267"/>
      <c r="O198" s="267"/>
      <c r="P198" s="267"/>
      <c r="Q198" s="267"/>
      <c r="R198" s="267"/>
      <c r="S198" s="267"/>
      <c r="T198" s="267"/>
      <c r="U198" s="267"/>
      <c r="V198" s="267"/>
      <c r="W198" s="267"/>
      <c r="X198" s="267"/>
    </row>
    <row r="199" spans="1:24" ht="12" customHeight="1">
      <c r="A199" s="267"/>
      <c r="B199" s="267"/>
      <c r="C199" s="267"/>
      <c r="D199" s="267"/>
      <c r="E199" s="267"/>
      <c r="F199" s="267"/>
      <c r="G199" s="267"/>
      <c r="H199" s="267"/>
      <c r="I199" s="267"/>
      <c r="J199" s="267"/>
      <c r="K199" s="267"/>
      <c r="L199" s="267"/>
      <c r="M199" s="267"/>
      <c r="N199" s="267"/>
      <c r="O199" s="267"/>
      <c r="P199" s="267"/>
      <c r="Q199" s="267"/>
      <c r="R199" s="267"/>
      <c r="S199" s="267"/>
      <c r="T199" s="267"/>
      <c r="U199" s="267"/>
      <c r="V199" s="267"/>
      <c r="W199" s="267"/>
      <c r="X199" s="267"/>
    </row>
    <row r="200" spans="1:24" ht="12" customHeight="1">
      <c r="A200" s="267"/>
      <c r="B200" s="267"/>
      <c r="C200" s="267"/>
      <c r="D200" s="267"/>
      <c r="E200" s="267"/>
      <c r="F200" s="267"/>
      <c r="G200" s="267"/>
      <c r="H200" s="267"/>
      <c r="I200" s="267"/>
      <c r="J200" s="267"/>
      <c r="K200" s="267"/>
      <c r="L200" s="267"/>
      <c r="M200" s="267"/>
      <c r="N200" s="267"/>
      <c r="O200" s="267"/>
      <c r="P200" s="267"/>
      <c r="Q200" s="267"/>
      <c r="R200" s="267"/>
      <c r="S200" s="267"/>
      <c r="T200" s="267"/>
      <c r="U200" s="267"/>
      <c r="V200" s="267"/>
      <c r="W200" s="267"/>
      <c r="X200" s="267"/>
    </row>
    <row r="201" spans="1:24" ht="12" customHeight="1">
      <c r="A201" s="267"/>
      <c r="B201" s="267"/>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row>
    <row r="202" spans="1:24" ht="12" customHeight="1">
      <c r="A202" s="267"/>
      <c r="B202" s="267"/>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row>
    <row r="203" spans="1:24" ht="12" customHeight="1">
      <c r="A203" s="267"/>
      <c r="B203" s="267"/>
      <c r="C203" s="267"/>
      <c r="D203" s="267"/>
      <c r="E203" s="267"/>
      <c r="F203" s="267"/>
      <c r="G203" s="267"/>
      <c r="H203" s="267"/>
      <c r="I203" s="267"/>
      <c r="J203" s="267"/>
      <c r="K203" s="267"/>
      <c r="L203" s="267"/>
      <c r="M203" s="267"/>
      <c r="N203" s="267"/>
      <c r="O203" s="267"/>
      <c r="P203" s="267"/>
      <c r="Q203" s="267"/>
      <c r="R203" s="267"/>
      <c r="S203" s="267"/>
      <c r="T203" s="267"/>
      <c r="U203" s="267"/>
      <c r="V203" s="267"/>
      <c r="W203" s="267"/>
      <c r="X203" s="267"/>
    </row>
    <row r="204" spans="1:24" ht="12" customHeight="1">
      <c r="A204" s="267"/>
      <c r="B204" s="267"/>
      <c r="C204" s="267"/>
      <c r="D204" s="267"/>
      <c r="E204" s="267"/>
      <c r="F204" s="267"/>
      <c r="G204" s="267"/>
      <c r="H204" s="267"/>
      <c r="I204" s="267"/>
      <c r="J204" s="267"/>
      <c r="K204" s="267"/>
      <c r="L204" s="267"/>
      <c r="M204" s="267"/>
      <c r="N204" s="267"/>
      <c r="O204" s="267"/>
      <c r="P204" s="267"/>
      <c r="Q204" s="267"/>
      <c r="R204" s="267"/>
      <c r="S204" s="267"/>
      <c r="T204" s="267"/>
      <c r="U204" s="267"/>
      <c r="V204" s="267"/>
      <c r="W204" s="267"/>
      <c r="X204" s="267"/>
    </row>
    <row r="205" spans="1:24" ht="12" customHeight="1">
      <c r="A205" s="267"/>
      <c r="B205" s="267"/>
      <c r="C205" s="267"/>
      <c r="D205" s="267"/>
      <c r="E205" s="267"/>
      <c r="F205" s="267"/>
      <c r="G205" s="267"/>
      <c r="H205" s="267"/>
      <c r="I205" s="267"/>
      <c r="J205" s="267"/>
      <c r="K205" s="267"/>
      <c r="L205" s="267"/>
      <c r="M205" s="267"/>
      <c r="N205" s="267"/>
      <c r="O205" s="267"/>
      <c r="P205" s="267"/>
      <c r="Q205" s="267"/>
      <c r="R205" s="267"/>
      <c r="S205" s="267"/>
      <c r="T205" s="267"/>
      <c r="U205" s="267"/>
      <c r="V205" s="267"/>
      <c r="W205" s="267"/>
      <c r="X205" s="267"/>
    </row>
    <row r="206" spans="1:24" ht="12" customHeight="1">
      <c r="A206" s="267"/>
      <c r="B206" s="267"/>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row>
    <row r="207" spans="1:24" ht="12" customHeight="1">
      <c r="A207" s="267"/>
      <c r="B207" s="267"/>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row>
    <row r="208" spans="1:24" ht="12" customHeight="1">
      <c r="A208" s="267"/>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row>
    <row r="209" spans="1:24" ht="12" customHeight="1">
      <c r="A209" s="267"/>
      <c r="B209" s="267"/>
      <c r="C209" s="267"/>
      <c r="D209" s="267"/>
      <c r="E209" s="267"/>
      <c r="F209" s="267"/>
      <c r="G209" s="267"/>
      <c r="H209" s="267"/>
      <c r="I209" s="267"/>
      <c r="J209" s="267"/>
      <c r="K209" s="267"/>
      <c r="L209" s="267"/>
      <c r="M209" s="267"/>
      <c r="N209" s="267"/>
      <c r="O209" s="267"/>
      <c r="P209" s="267"/>
      <c r="Q209" s="267"/>
      <c r="R209" s="267"/>
      <c r="S209" s="267"/>
      <c r="T209" s="267"/>
      <c r="U209" s="267"/>
      <c r="V209" s="267"/>
      <c r="W209" s="267"/>
      <c r="X209" s="267"/>
    </row>
    <row r="210" spans="1:24" ht="12" customHeight="1">
      <c r="A210" s="267"/>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row>
    <row r="211" spans="1:24" ht="12" customHeight="1">
      <c r="A211" s="267"/>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row>
    <row r="212" spans="1:24" ht="12" customHeight="1">
      <c r="A212" s="267"/>
      <c r="B212" s="267"/>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row>
    <row r="213" spans="1:24" ht="12" customHeight="1">
      <c r="A213" s="267"/>
      <c r="B213" s="267"/>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row>
    <row r="214" spans="1:24" ht="12" customHeight="1">
      <c r="A214" s="267"/>
      <c r="B214" s="267"/>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row>
    <row r="215" spans="1:24" ht="12" customHeight="1">
      <c r="A215" s="267"/>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row>
    <row r="216" spans="1:24" ht="12" customHeight="1">
      <c r="A216" s="267"/>
      <c r="B216" s="267"/>
      <c r="C216" s="267"/>
      <c r="D216" s="267"/>
      <c r="E216" s="267"/>
      <c r="F216" s="267"/>
      <c r="G216" s="267"/>
      <c r="H216" s="267"/>
      <c r="I216" s="267"/>
      <c r="J216" s="267"/>
      <c r="K216" s="267"/>
      <c r="L216" s="267"/>
      <c r="M216" s="267"/>
      <c r="N216" s="267"/>
      <c r="O216" s="267"/>
      <c r="P216" s="267"/>
      <c r="Q216" s="267"/>
      <c r="R216" s="267"/>
      <c r="S216" s="267"/>
      <c r="T216" s="267"/>
      <c r="U216" s="267"/>
      <c r="V216" s="267"/>
      <c r="W216" s="267"/>
      <c r="X216" s="267"/>
    </row>
    <row r="217" spans="1:24" ht="12" customHeight="1">
      <c r="A217" s="267"/>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row>
    <row r="218" spans="1:24" ht="12" customHeight="1">
      <c r="A218" s="267"/>
      <c r="B218" s="267"/>
      <c r="C218" s="267"/>
      <c r="D218" s="267"/>
      <c r="E218" s="267"/>
      <c r="F218" s="267"/>
      <c r="G218" s="267"/>
      <c r="H218" s="267"/>
      <c r="I218" s="267"/>
      <c r="J218" s="267"/>
      <c r="K218" s="267"/>
      <c r="L218" s="267"/>
      <c r="M218" s="267"/>
      <c r="N218" s="267"/>
      <c r="O218" s="267"/>
      <c r="P218" s="267"/>
      <c r="Q218" s="267"/>
      <c r="R218" s="267"/>
      <c r="S218" s="267"/>
      <c r="T218" s="267"/>
      <c r="U218" s="267"/>
      <c r="V218" s="267"/>
      <c r="W218" s="267"/>
      <c r="X218" s="267"/>
    </row>
    <row r="219" spans="1:24" ht="12" customHeight="1">
      <c r="A219" s="267"/>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row>
    <row r="220" spans="1:24" ht="12" customHeight="1">
      <c r="A220" s="267"/>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row>
    <row r="221" spans="1:24" ht="12" customHeight="1">
      <c r="A221" s="267"/>
      <c r="B221" s="267"/>
      <c r="C221" s="267"/>
      <c r="D221" s="267"/>
      <c r="E221" s="267"/>
      <c r="F221" s="267"/>
      <c r="G221" s="267"/>
      <c r="H221" s="267"/>
      <c r="I221" s="267"/>
      <c r="J221" s="267"/>
      <c r="K221" s="267"/>
      <c r="L221" s="267"/>
      <c r="M221" s="267"/>
      <c r="N221" s="267"/>
      <c r="O221" s="267"/>
      <c r="P221" s="267"/>
      <c r="Q221" s="267"/>
      <c r="R221" s="267"/>
      <c r="S221" s="267"/>
      <c r="T221" s="267"/>
      <c r="U221" s="267"/>
      <c r="V221" s="267"/>
      <c r="W221" s="267"/>
      <c r="X221" s="267"/>
    </row>
    <row r="222" spans="1:24" ht="12" customHeight="1">
      <c r="A222" s="267"/>
      <c r="B222" s="267"/>
      <c r="C222" s="267"/>
      <c r="D222" s="267"/>
      <c r="E222" s="267"/>
      <c r="F222" s="267"/>
      <c r="G222" s="267"/>
      <c r="H222" s="267"/>
      <c r="I222" s="267"/>
      <c r="J222" s="267"/>
      <c r="K222" s="267"/>
      <c r="L222" s="267"/>
      <c r="M222" s="267"/>
      <c r="N222" s="267"/>
      <c r="O222" s="267"/>
      <c r="P222" s="267"/>
      <c r="Q222" s="267"/>
      <c r="R222" s="267"/>
      <c r="S222" s="267"/>
      <c r="T222" s="267"/>
      <c r="U222" s="267"/>
      <c r="V222" s="267"/>
      <c r="W222" s="267"/>
      <c r="X222" s="267"/>
    </row>
    <row r="223" spans="1:24" ht="12" customHeight="1">
      <c r="A223" s="267"/>
      <c r="B223" s="267"/>
      <c r="C223" s="267"/>
      <c r="D223" s="267"/>
      <c r="E223" s="267"/>
      <c r="F223" s="267"/>
      <c r="G223" s="267"/>
      <c r="H223" s="267"/>
      <c r="I223" s="267"/>
      <c r="J223" s="267"/>
      <c r="K223" s="267"/>
      <c r="L223" s="267"/>
      <c r="M223" s="267"/>
      <c r="N223" s="267"/>
      <c r="O223" s="267"/>
      <c r="P223" s="267"/>
      <c r="Q223" s="267"/>
      <c r="R223" s="267"/>
      <c r="S223" s="267"/>
      <c r="T223" s="267"/>
      <c r="U223" s="267"/>
      <c r="V223" s="267"/>
      <c r="W223" s="267"/>
      <c r="X223" s="267"/>
    </row>
    <row r="224" spans="1:24" ht="12" customHeight="1">
      <c r="A224" s="267"/>
      <c r="B224" s="267"/>
      <c r="C224" s="267"/>
      <c r="D224" s="267"/>
      <c r="E224" s="267"/>
      <c r="F224" s="267"/>
      <c r="G224" s="267"/>
      <c r="H224" s="267"/>
      <c r="I224" s="267"/>
      <c r="J224" s="267"/>
      <c r="K224" s="267"/>
      <c r="L224" s="267"/>
      <c r="M224" s="267"/>
      <c r="N224" s="267"/>
      <c r="O224" s="267"/>
      <c r="P224" s="267"/>
      <c r="Q224" s="267"/>
      <c r="R224" s="267"/>
      <c r="S224" s="267"/>
      <c r="T224" s="267"/>
      <c r="U224" s="267"/>
      <c r="V224" s="267"/>
      <c r="W224" s="267"/>
      <c r="X224" s="267"/>
    </row>
    <row r="225" spans="1:24" ht="12" customHeight="1">
      <c r="A225" s="267"/>
      <c r="B225" s="267"/>
      <c r="C225" s="267"/>
      <c r="D225" s="267"/>
      <c r="E225" s="267"/>
      <c r="F225" s="267"/>
      <c r="G225" s="267"/>
      <c r="H225" s="267"/>
      <c r="I225" s="267"/>
      <c r="J225" s="267"/>
      <c r="K225" s="267"/>
      <c r="L225" s="267"/>
      <c r="M225" s="267"/>
      <c r="N225" s="267"/>
      <c r="O225" s="267"/>
      <c r="P225" s="267"/>
      <c r="Q225" s="267"/>
      <c r="R225" s="267"/>
      <c r="S225" s="267"/>
      <c r="T225" s="267"/>
      <c r="U225" s="267"/>
      <c r="V225" s="267"/>
      <c r="W225" s="267"/>
      <c r="X225" s="267"/>
    </row>
    <row r="226" spans="1:24" ht="12" customHeight="1">
      <c r="A226" s="267"/>
      <c r="B226" s="267"/>
      <c r="C226" s="267"/>
      <c r="D226" s="267"/>
      <c r="E226" s="267"/>
      <c r="F226" s="267"/>
      <c r="G226" s="267"/>
      <c r="H226" s="267"/>
      <c r="I226" s="267"/>
      <c r="J226" s="267"/>
      <c r="K226" s="267"/>
      <c r="L226" s="267"/>
      <c r="M226" s="267"/>
      <c r="N226" s="267"/>
      <c r="O226" s="267"/>
      <c r="P226" s="267"/>
      <c r="Q226" s="267"/>
      <c r="R226" s="267"/>
      <c r="S226" s="267"/>
      <c r="T226" s="267"/>
      <c r="U226" s="267"/>
      <c r="V226" s="267"/>
      <c r="W226" s="267"/>
      <c r="X226" s="267"/>
    </row>
    <row r="227" spans="1:24" ht="12" customHeight="1">
      <c r="A227" s="267"/>
      <c r="B227" s="267"/>
      <c r="C227" s="267"/>
      <c r="D227" s="267"/>
      <c r="E227" s="267"/>
      <c r="F227" s="267"/>
      <c r="G227" s="267"/>
      <c r="H227" s="267"/>
      <c r="I227" s="267"/>
      <c r="J227" s="267"/>
      <c r="K227" s="267"/>
      <c r="L227" s="267"/>
      <c r="M227" s="267"/>
      <c r="N227" s="267"/>
      <c r="O227" s="267"/>
      <c r="P227" s="267"/>
      <c r="Q227" s="267"/>
      <c r="R227" s="267"/>
      <c r="S227" s="267"/>
      <c r="T227" s="267"/>
      <c r="U227" s="267"/>
      <c r="V227" s="267"/>
      <c r="W227" s="267"/>
      <c r="X227" s="267"/>
    </row>
    <row r="228" spans="1:24" ht="12" customHeight="1">
      <c r="A228" s="267"/>
      <c r="B228" s="267"/>
      <c r="C228" s="267"/>
      <c r="D228" s="267"/>
      <c r="E228" s="267"/>
      <c r="F228" s="267"/>
      <c r="G228" s="267"/>
      <c r="H228" s="267"/>
      <c r="I228" s="267"/>
      <c r="J228" s="267"/>
      <c r="K228" s="267"/>
      <c r="L228" s="267"/>
      <c r="M228" s="267"/>
      <c r="N228" s="267"/>
      <c r="O228" s="267"/>
      <c r="P228" s="267"/>
      <c r="Q228" s="267"/>
      <c r="R228" s="267"/>
      <c r="S228" s="267"/>
      <c r="T228" s="267"/>
      <c r="U228" s="267"/>
      <c r="V228" s="267"/>
      <c r="W228" s="267"/>
      <c r="X228" s="267"/>
    </row>
    <row r="229" spans="1:24" ht="12" customHeight="1">
      <c r="A229" s="267"/>
      <c r="B229" s="267"/>
      <c r="C229" s="267"/>
      <c r="D229" s="267"/>
      <c r="E229" s="267"/>
      <c r="F229" s="267"/>
      <c r="G229" s="267"/>
      <c r="H229" s="267"/>
      <c r="I229" s="267"/>
      <c r="J229" s="267"/>
      <c r="K229" s="267"/>
      <c r="L229" s="267"/>
      <c r="M229" s="267"/>
      <c r="N229" s="267"/>
      <c r="O229" s="267"/>
      <c r="P229" s="267"/>
      <c r="Q229" s="267"/>
      <c r="R229" s="267"/>
      <c r="S229" s="267"/>
      <c r="T229" s="267"/>
      <c r="U229" s="267"/>
      <c r="V229" s="267"/>
      <c r="W229" s="267"/>
      <c r="X229" s="267"/>
    </row>
    <row r="230" spans="1:24" ht="15.75" customHeight="1">
      <c r="C230" s="1"/>
    </row>
    <row r="231" spans="1:24" ht="15.75" customHeight="1">
      <c r="C231" s="1"/>
    </row>
    <row r="232" spans="1:24" ht="15.75" customHeight="1">
      <c r="C232" s="1"/>
    </row>
    <row r="233" spans="1:24" ht="15.75" customHeight="1">
      <c r="C233" s="1"/>
    </row>
    <row r="234" spans="1:24" ht="15.75" customHeight="1">
      <c r="C234" s="1"/>
    </row>
    <row r="235" spans="1:24" ht="15.75" customHeight="1">
      <c r="C235" s="1"/>
    </row>
    <row r="236" spans="1:24" ht="15.75" customHeight="1">
      <c r="C236" s="1"/>
    </row>
    <row r="237" spans="1:24" ht="15.75" customHeight="1">
      <c r="C237" s="1"/>
    </row>
    <row r="238" spans="1:24" ht="15.75" customHeight="1">
      <c r="C238" s="1"/>
    </row>
    <row r="239" spans="1:24" ht="15.75" customHeight="1">
      <c r="C239" s="1"/>
    </row>
    <row r="240" spans="1:24"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50">
    <mergeCell ref="O8:O9"/>
    <mergeCell ref="O10:O11"/>
    <mergeCell ref="A7:N7"/>
    <mergeCell ref="I8:M8"/>
    <mergeCell ref="N8:N11"/>
    <mergeCell ref="I9:L9"/>
    <mergeCell ref="M9:M10"/>
    <mergeCell ref="I10:J10"/>
    <mergeCell ref="K10:L10"/>
    <mergeCell ref="N14:N19"/>
    <mergeCell ref="N12:N13"/>
    <mergeCell ref="O12:O13"/>
    <mergeCell ref="C11:D11"/>
    <mergeCell ref="A12:A13"/>
    <mergeCell ref="B12:B13"/>
    <mergeCell ref="E12:E13"/>
    <mergeCell ref="F12:F13"/>
    <mergeCell ref="G12:G13"/>
    <mergeCell ref="H12:H13"/>
    <mergeCell ref="I12:I13"/>
    <mergeCell ref="J12:J13"/>
    <mergeCell ref="K12:K13"/>
    <mergeCell ref="L12:L13"/>
    <mergeCell ref="M12:M13"/>
    <mergeCell ref="C17:D17"/>
    <mergeCell ref="J14:J19"/>
    <mergeCell ref="K14:K19"/>
    <mergeCell ref="L14:L19"/>
    <mergeCell ref="M14:M19"/>
    <mergeCell ref="E14:E19"/>
    <mergeCell ref="F14:F19"/>
    <mergeCell ref="G14:G19"/>
    <mergeCell ref="H14:H19"/>
    <mergeCell ref="I14:I19"/>
    <mergeCell ref="N25:N27"/>
    <mergeCell ref="O25:O27"/>
    <mergeCell ref="A14:A19"/>
    <mergeCell ref="A24:A28"/>
    <mergeCell ref="B24:B28"/>
    <mergeCell ref="E24:E27"/>
    <mergeCell ref="F24:F27"/>
    <mergeCell ref="G24:G28"/>
    <mergeCell ref="H24:H28"/>
    <mergeCell ref="I25:I27"/>
    <mergeCell ref="J25:J27"/>
    <mergeCell ref="K25:K27"/>
    <mergeCell ref="L25:L27"/>
    <mergeCell ref="M25:M27"/>
    <mergeCell ref="O14:O19"/>
    <mergeCell ref="B14:B19"/>
  </mergeCells>
  <hyperlinks>
    <hyperlink ref="O24" r:id="rId1"/>
  </hyperlinks>
  <printOptions horizontalCentered="1" verticalCentered="1"/>
  <pageMargins left="0.70866141732283472" right="0.70866141732283472" top="0.74803149606299213" bottom="0.74803149606299213" header="0" footer="0"/>
  <pageSetup fitToHeight="0" orientation="landscape"/>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AI100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14.42578125" defaultRowHeight="15" customHeight="1"/>
  <cols>
    <col min="1" max="1" width="23.5703125" customWidth="1"/>
    <col min="2" max="2" width="21" customWidth="1"/>
    <col min="3" max="3" width="92.28515625" customWidth="1"/>
    <col min="4" max="4" width="12.85546875" customWidth="1"/>
    <col min="5" max="5" width="12.7109375" customWidth="1"/>
    <col min="6" max="6" width="19.85546875" customWidth="1"/>
    <col min="7" max="7" width="27.85546875" customWidth="1"/>
    <col min="8" max="8" width="28.7109375" customWidth="1"/>
    <col min="9" max="12" width="15.28515625" customWidth="1"/>
    <col min="13" max="13" width="23" customWidth="1"/>
    <col min="14" max="14" width="22.7109375" customWidth="1"/>
    <col min="15" max="15" width="26.140625" customWidth="1"/>
    <col min="16" max="19" width="11.5703125" customWidth="1"/>
    <col min="20" max="35" width="14.42578125" customWidth="1"/>
  </cols>
  <sheetData>
    <row r="1" spans="1:35" ht="24" customHeight="1">
      <c r="A1" s="524" t="s">
        <v>336</v>
      </c>
      <c r="B1" s="438"/>
      <c r="C1" s="438"/>
      <c r="D1" s="438"/>
      <c r="E1" s="438"/>
      <c r="F1" s="438"/>
      <c r="G1" s="438"/>
      <c r="H1" s="438"/>
      <c r="I1" s="438"/>
      <c r="J1" s="438"/>
      <c r="K1" s="438"/>
      <c r="L1" s="438"/>
      <c r="M1" s="438"/>
      <c r="N1" s="438"/>
      <c r="O1" s="103"/>
      <c r="P1" s="103"/>
      <c r="Q1" s="103"/>
      <c r="R1" s="103"/>
      <c r="S1" s="103"/>
      <c r="T1" s="1"/>
      <c r="U1" s="1"/>
      <c r="V1" s="1"/>
      <c r="W1" s="1"/>
      <c r="X1" s="1"/>
      <c r="Y1" s="1"/>
      <c r="Z1" s="1"/>
      <c r="AA1" s="1"/>
      <c r="AB1" s="1"/>
      <c r="AC1" s="1"/>
      <c r="AD1" s="1"/>
      <c r="AE1" s="1"/>
      <c r="AF1" s="1"/>
      <c r="AG1" s="1"/>
      <c r="AH1" s="1"/>
      <c r="AI1" s="1"/>
    </row>
    <row r="2" spans="1:35" ht="12" customHeight="1">
      <c r="A2" s="158"/>
      <c r="B2" s="103"/>
      <c r="C2" s="103"/>
      <c r="D2" s="103"/>
      <c r="E2" s="103"/>
      <c r="F2" s="103"/>
      <c r="G2" s="103"/>
      <c r="H2" s="103"/>
      <c r="I2" s="525" t="s">
        <v>101</v>
      </c>
      <c r="J2" s="444"/>
      <c r="K2" s="444"/>
      <c r="L2" s="444"/>
      <c r="M2" s="440"/>
      <c r="N2" s="526" t="s">
        <v>81</v>
      </c>
      <c r="O2" s="529" t="s">
        <v>109</v>
      </c>
      <c r="P2" s="103"/>
      <c r="Q2" s="103"/>
      <c r="R2" s="103"/>
      <c r="S2" s="103"/>
      <c r="T2" s="1"/>
      <c r="U2" s="1"/>
      <c r="V2" s="1"/>
      <c r="W2" s="1"/>
      <c r="X2" s="1"/>
      <c r="Y2" s="1"/>
      <c r="Z2" s="1"/>
      <c r="AA2" s="1"/>
      <c r="AB2" s="1"/>
      <c r="AC2" s="1"/>
      <c r="AD2" s="1"/>
      <c r="AE2" s="1"/>
      <c r="AF2" s="1"/>
      <c r="AG2" s="1"/>
      <c r="AH2" s="1"/>
      <c r="AI2" s="1"/>
    </row>
    <row r="3" spans="1:35" ht="15" customHeight="1">
      <c r="A3" s="158"/>
      <c r="B3" s="103"/>
      <c r="C3" s="105"/>
      <c r="D3" s="103"/>
      <c r="E3" s="103"/>
      <c r="F3" s="103"/>
      <c r="G3" s="103"/>
      <c r="H3" s="103"/>
      <c r="I3" s="525" t="s">
        <v>79</v>
      </c>
      <c r="J3" s="444"/>
      <c r="K3" s="444"/>
      <c r="L3" s="440"/>
      <c r="M3" s="531" t="s">
        <v>80</v>
      </c>
      <c r="N3" s="527"/>
      <c r="O3" s="530"/>
      <c r="P3" s="103"/>
      <c r="Q3" s="103"/>
      <c r="R3" s="103"/>
      <c r="S3" s="103"/>
      <c r="T3" s="1"/>
      <c r="U3" s="1"/>
      <c r="V3" s="1"/>
      <c r="W3" s="1"/>
      <c r="X3" s="1"/>
      <c r="Y3" s="1"/>
      <c r="Z3" s="1"/>
      <c r="AA3" s="1"/>
      <c r="AB3" s="1"/>
      <c r="AC3" s="1"/>
      <c r="AD3" s="1"/>
      <c r="AE3" s="1"/>
      <c r="AF3" s="1"/>
      <c r="AG3" s="1"/>
      <c r="AH3" s="1"/>
      <c r="AI3" s="1"/>
    </row>
    <row r="4" spans="1:35" ht="44.25" customHeight="1">
      <c r="A4" s="158"/>
      <c r="B4" s="103"/>
      <c r="C4" s="123"/>
      <c r="D4" s="103"/>
      <c r="E4" s="103"/>
      <c r="F4" s="103"/>
      <c r="G4" s="103"/>
      <c r="H4" s="306"/>
      <c r="I4" s="457" t="s">
        <v>105</v>
      </c>
      <c r="J4" s="440"/>
      <c r="K4" s="458" t="s">
        <v>106</v>
      </c>
      <c r="L4" s="440"/>
      <c r="M4" s="448"/>
      <c r="N4" s="527"/>
      <c r="O4" s="530"/>
      <c r="P4" s="103"/>
      <c r="Q4" s="103"/>
      <c r="R4" s="103"/>
      <c r="S4" s="103"/>
      <c r="T4" s="1"/>
      <c r="U4" s="1"/>
      <c r="V4" s="1"/>
      <c r="W4" s="1"/>
      <c r="X4" s="1"/>
      <c r="Y4" s="1"/>
      <c r="Z4" s="1"/>
      <c r="AA4" s="1"/>
      <c r="AB4" s="1"/>
      <c r="AC4" s="1"/>
      <c r="AD4" s="1"/>
      <c r="AE4" s="1"/>
      <c r="AF4" s="1"/>
      <c r="AG4" s="1"/>
      <c r="AH4" s="1"/>
      <c r="AI4" s="1"/>
    </row>
    <row r="5" spans="1:35" ht="39.75" customHeight="1">
      <c r="A5" s="305" t="s">
        <v>337</v>
      </c>
      <c r="B5" s="305" t="s">
        <v>338</v>
      </c>
      <c r="C5" s="305" t="s">
        <v>339</v>
      </c>
      <c r="D5" s="305" t="s">
        <v>340</v>
      </c>
      <c r="E5" s="305" t="s">
        <v>341</v>
      </c>
      <c r="F5" s="305" t="s">
        <v>342</v>
      </c>
      <c r="G5" s="307" t="s">
        <v>343</v>
      </c>
      <c r="H5" s="307" t="s">
        <v>81</v>
      </c>
      <c r="I5" s="108" t="s">
        <v>118</v>
      </c>
      <c r="J5" s="108" t="s">
        <v>82</v>
      </c>
      <c r="K5" s="108" t="s">
        <v>118</v>
      </c>
      <c r="L5" s="108" t="s">
        <v>82</v>
      </c>
      <c r="M5" s="108" t="s">
        <v>82</v>
      </c>
      <c r="N5" s="528"/>
      <c r="O5" s="522"/>
      <c r="P5" s="308"/>
      <c r="Q5" s="308"/>
      <c r="R5" s="308"/>
      <c r="S5" s="308"/>
      <c r="T5" s="1"/>
      <c r="U5" s="1"/>
      <c r="V5" s="1"/>
      <c r="W5" s="1"/>
      <c r="X5" s="1"/>
      <c r="Y5" s="1"/>
      <c r="Z5" s="1"/>
      <c r="AA5" s="1"/>
      <c r="AB5" s="1"/>
      <c r="AC5" s="1"/>
      <c r="AD5" s="1"/>
      <c r="AE5" s="1"/>
      <c r="AF5" s="1"/>
      <c r="AG5" s="1"/>
      <c r="AH5" s="1"/>
      <c r="AI5" s="1"/>
    </row>
    <row r="6" spans="1:35" ht="18.75" customHeight="1">
      <c r="A6" s="309"/>
      <c r="B6" s="310"/>
      <c r="C6" s="310"/>
      <c r="D6" s="311"/>
      <c r="E6" s="311"/>
      <c r="F6" s="312"/>
      <c r="G6" s="312"/>
      <c r="H6" s="312"/>
      <c r="I6" s="311"/>
      <c r="J6" s="311"/>
      <c r="K6" s="311"/>
      <c r="L6" s="311"/>
      <c r="M6" s="311"/>
      <c r="N6" s="311"/>
      <c r="O6" s="311"/>
      <c r="P6" s="313"/>
      <c r="Q6" s="313"/>
      <c r="R6" s="313"/>
      <c r="S6" s="313"/>
      <c r="T6" s="313"/>
      <c r="U6" s="313"/>
      <c r="V6" s="313"/>
      <c r="W6" s="313"/>
      <c r="X6" s="313"/>
      <c r="Y6" s="313"/>
      <c r="Z6" s="313"/>
      <c r="AA6" s="313"/>
      <c r="AB6" s="313"/>
      <c r="AC6" s="313"/>
      <c r="AD6" s="313"/>
      <c r="AE6" s="313"/>
      <c r="AF6" s="313"/>
      <c r="AG6" s="313"/>
      <c r="AH6" s="313"/>
      <c r="AI6" s="313"/>
    </row>
    <row r="7" spans="1:35" ht="129.75" customHeight="1">
      <c r="A7" s="314" t="s">
        <v>344</v>
      </c>
      <c r="B7" s="314" t="s">
        <v>345</v>
      </c>
      <c r="C7" s="315" t="s">
        <v>346</v>
      </c>
      <c r="D7" s="315">
        <f>15*2*2</f>
        <v>60</v>
      </c>
      <c r="E7" s="315">
        <v>2</v>
      </c>
      <c r="F7" s="316">
        <v>66024.807692307688</v>
      </c>
      <c r="G7" s="317">
        <f>+(F7)*E7*D7</f>
        <v>7922976.9230769221</v>
      </c>
      <c r="H7" s="318">
        <f t="shared" ref="H7:H8" si="0">+G7</f>
        <v>7922976.9230769221</v>
      </c>
      <c r="I7" s="319">
        <v>0</v>
      </c>
      <c r="J7" s="319">
        <v>0</v>
      </c>
      <c r="K7" s="319">
        <v>0</v>
      </c>
      <c r="L7" s="319">
        <v>0</v>
      </c>
      <c r="M7" s="319">
        <f t="shared" ref="M7:M8" si="1">H7-(I7+J7+K7+L7)</f>
        <v>7922976.9230769221</v>
      </c>
      <c r="N7" s="319">
        <f t="shared" ref="N7:N8" si="2">SUM(I7:M7)</f>
        <v>7922976.9230769221</v>
      </c>
      <c r="O7" s="320"/>
      <c r="P7" s="321"/>
      <c r="Q7" s="308"/>
      <c r="R7" s="308"/>
      <c r="S7" s="308"/>
      <c r="T7" s="1"/>
      <c r="U7" s="1"/>
      <c r="V7" s="1"/>
      <c r="W7" s="1"/>
      <c r="X7" s="1"/>
      <c r="Y7" s="1"/>
      <c r="Z7" s="1"/>
      <c r="AA7" s="1"/>
      <c r="AB7" s="1"/>
      <c r="AC7" s="1"/>
      <c r="AD7" s="1"/>
      <c r="AE7" s="1"/>
      <c r="AF7" s="1"/>
      <c r="AG7" s="1"/>
      <c r="AH7" s="1"/>
      <c r="AI7" s="1"/>
    </row>
    <row r="8" spans="1:35" ht="61.5" customHeight="1">
      <c r="A8" s="314" t="s">
        <v>347</v>
      </c>
      <c r="B8" s="315" t="s">
        <v>64</v>
      </c>
      <c r="C8" s="315" t="s">
        <v>348</v>
      </c>
      <c r="D8" s="322">
        <f>15*2</f>
        <v>30</v>
      </c>
      <c r="E8" s="322">
        <v>2</v>
      </c>
      <c r="F8" s="317">
        <v>160000</v>
      </c>
      <c r="G8" s="317">
        <f>+D8*E8*F8</f>
        <v>9600000</v>
      </c>
      <c r="H8" s="318">
        <f t="shared" si="0"/>
        <v>9600000</v>
      </c>
      <c r="I8" s="319">
        <v>0</v>
      </c>
      <c r="J8" s="319">
        <v>0</v>
      </c>
      <c r="K8" s="319">
        <v>0</v>
      </c>
      <c r="L8" s="319">
        <v>0</v>
      </c>
      <c r="M8" s="319">
        <f t="shared" si="1"/>
        <v>9600000</v>
      </c>
      <c r="N8" s="319">
        <f t="shared" si="2"/>
        <v>9600000</v>
      </c>
      <c r="O8" s="320"/>
      <c r="P8" s="159"/>
      <c r="Q8" s="159"/>
      <c r="R8" s="159"/>
      <c r="S8" s="159"/>
      <c r="T8" s="159"/>
      <c r="U8" s="159"/>
      <c r="V8" s="159"/>
      <c r="W8" s="159"/>
      <c r="X8" s="159"/>
      <c r="Y8" s="159"/>
      <c r="Z8" s="159"/>
      <c r="AA8" s="159"/>
      <c r="AB8" s="159"/>
      <c r="AC8" s="159"/>
      <c r="AD8" s="159"/>
      <c r="AE8" s="159"/>
      <c r="AF8" s="159"/>
      <c r="AG8" s="159"/>
      <c r="AH8" s="159"/>
      <c r="AI8" s="159"/>
    </row>
    <row r="9" spans="1:35" ht="15" customHeight="1">
      <c r="A9" s="310"/>
      <c r="B9" s="310"/>
      <c r="C9" s="323"/>
      <c r="D9" s="310"/>
      <c r="E9" s="310"/>
      <c r="F9" s="312"/>
      <c r="G9" s="312"/>
      <c r="H9" s="324"/>
      <c r="I9" s="325"/>
      <c r="J9" s="325"/>
      <c r="K9" s="325"/>
      <c r="L9" s="325"/>
      <c r="M9" s="325"/>
      <c r="N9" s="325"/>
      <c r="O9" s="326"/>
      <c r="P9" s="327"/>
      <c r="Q9" s="327"/>
      <c r="R9" s="327"/>
      <c r="S9" s="327"/>
      <c r="T9" s="328"/>
      <c r="U9" s="328"/>
      <c r="V9" s="328"/>
      <c r="W9" s="328"/>
      <c r="X9" s="328"/>
      <c r="Y9" s="328"/>
      <c r="Z9" s="328"/>
      <c r="AA9" s="328"/>
      <c r="AB9" s="328"/>
      <c r="AC9" s="328"/>
      <c r="AD9" s="328"/>
      <c r="AE9" s="328"/>
      <c r="AF9" s="328"/>
      <c r="AG9" s="328"/>
      <c r="AH9" s="328"/>
      <c r="AI9" s="328"/>
    </row>
    <row r="10" spans="1:35" ht="84.75" customHeight="1">
      <c r="A10" s="152"/>
      <c r="B10" s="152"/>
      <c r="C10" s="329"/>
      <c r="D10" s="152"/>
      <c r="E10" s="152"/>
      <c r="F10" s="330"/>
      <c r="G10" s="331" t="s">
        <v>81</v>
      </c>
      <c r="H10" s="332">
        <f t="shared" ref="H10:N10" si="3">SUM(H6:H9)</f>
        <v>17522976.92307692</v>
      </c>
      <c r="I10" s="332">
        <f t="shared" si="3"/>
        <v>0</v>
      </c>
      <c r="J10" s="332">
        <f t="shared" si="3"/>
        <v>0</v>
      </c>
      <c r="K10" s="332">
        <f t="shared" si="3"/>
        <v>0</v>
      </c>
      <c r="L10" s="332">
        <f t="shared" si="3"/>
        <v>0</v>
      </c>
      <c r="M10" s="332">
        <f t="shared" si="3"/>
        <v>17522976.92307692</v>
      </c>
      <c r="N10" s="332">
        <f t="shared" si="3"/>
        <v>17522976.92307692</v>
      </c>
      <c r="O10" s="333"/>
      <c r="P10" s="103"/>
      <c r="Q10" s="103"/>
      <c r="R10" s="103"/>
      <c r="S10" s="103"/>
      <c r="T10" s="1"/>
      <c r="U10" s="1"/>
      <c r="V10" s="1"/>
      <c r="W10" s="1"/>
      <c r="X10" s="1"/>
      <c r="Y10" s="1"/>
      <c r="Z10" s="1"/>
      <c r="AA10" s="1"/>
      <c r="AB10" s="1"/>
      <c r="AC10" s="1"/>
      <c r="AD10" s="1"/>
      <c r="AE10" s="1"/>
      <c r="AF10" s="1"/>
      <c r="AG10" s="1"/>
      <c r="AH10" s="1"/>
      <c r="AI10" s="1"/>
    </row>
    <row r="11" spans="1:35" ht="90" customHeight="1">
      <c r="A11" s="152"/>
      <c r="B11" s="152"/>
      <c r="C11" s="329"/>
      <c r="D11" s="152"/>
      <c r="E11" s="152"/>
      <c r="F11" s="330"/>
      <c r="G11" s="330"/>
      <c r="H11" s="334"/>
      <c r="I11" s="335"/>
      <c r="J11" s="335"/>
      <c r="K11" s="335"/>
      <c r="L11" s="335"/>
      <c r="M11" s="335"/>
      <c r="N11" s="335"/>
      <c r="O11" s="336"/>
      <c r="P11" s="103"/>
      <c r="Q11" s="103"/>
      <c r="R11" s="103"/>
      <c r="S11" s="103"/>
      <c r="T11" s="1"/>
      <c r="U11" s="1"/>
      <c r="V11" s="1"/>
      <c r="W11" s="1"/>
      <c r="X11" s="1"/>
      <c r="Y11" s="1"/>
      <c r="Z11" s="1"/>
      <c r="AA11" s="1"/>
      <c r="AB11" s="1"/>
      <c r="AC11" s="1"/>
      <c r="AD11" s="1"/>
      <c r="AE11" s="1"/>
      <c r="AF11" s="1"/>
      <c r="AG11" s="1"/>
      <c r="AH11" s="1"/>
      <c r="AI11" s="1"/>
    </row>
    <row r="12" spans="1:35" ht="93.75" customHeight="1">
      <c r="A12" s="152"/>
      <c r="B12" s="152"/>
      <c r="C12" s="329"/>
      <c r="D12" s="266"/>
      <c r="E12" s="1"/>
      <c r="F12" s="330"/>
      <c r="G12" s="330"/>
      <c r="H12" s="334"/>
      <c r="I12" s="335"/>
      <c r="J12" s="335"/>
      <c r="K12" s="335"/>
      <c r="L12" s="335"/>
      <c r="M12" s="335"/>
      <c r="N12" s="335"/>
      <c r="O12" s="336"/>
      <c r="P12" s="103"/>
      <c r="Q12" s="103"/>
      <c r="R12" s="103"/>
      <c r="S12" s="103"/>
      <c r="T12" s="1"/>
      <c r="U12" s="1"/>
      <c r="V12" s="1"/>
      <c r="W12" s="1"/>
      <c r="X12" s="1"/>
      <c r="Y12" s="1"/>
      <c r="Z12" s="1"/>
      <c r="AA12" s="1"/>
      <c r="AB12" s="1"/>
      <c r="AC12" s="1"/>
      <c r="AD12" s="1"/>
      <c r="AE12" s="1"/>
      <c r="AF12" s="1"/>
      <c r="AG12" s="1"/>
      <c r="AH12" s="1"/>
      <c r="AI12" s="1"/>
    </row>
    <row r="13" spans="1:35" ht="12" customHeight="1">
      <c r="A13" s="152"/>
      <c r="B13" s="152"/>
      <c r="C13" s="329"/>
      <c r="D13" s="103"/>
      <c r="E13" s="103"/>
      <c r="F13" s="337"/>
      <c r="G13" s="338"/>
      <c r="H13" s="338"/>
      <c r="I13" s="338"/>
      <c r="J13" s="338"/>
      <c r="K13" s="338"/>
      <c r="L13" s="338"/>
      <c r="M13" s="338"/>
      <c r="N13" s="338"/>
      <c r="O13" s="103"/>
      <c r="P13" s="103"/>
      <c r="Q13" s="103"/>
      <c r="R13" s="103"/>
      <c r="S13" s="103"/>
      <c r="T13" s="1"/>
      <c r="U13" s="1"/>
      <c r="V13" s="1"/>
      <c r="W13" s="1"/>
      <c r="X13" s="1"/>
      <c r="Y13" s="1"/>
      <c r="Z13" s="1"/>
      <c r="AA13" s="1"/>
      <c r="AB13" s="1"/>
      <c r="AC13" s="1"/>
      <c r="AD13" s="1"/>
      <c r="AE13" s="1"/>
      <c r="AF13" s="1"/>
      <c r="AG13" s="1"/>
      <c r="AH13" s="1"/>
      <c r="AI13" s="1"/>
    </row>
    <row r="14" spans="1:35" ht="12" customHeight="1">
      <c r="A14" s="158"/>
      <c r="B14" s="103"/>
      <c r="C14" s="103"/>
      <c r="D14" s="103"/>
      <c r="E14" s="103"/>
      <c r="F14" s="103"/>
      <c r="G14" s="103"/>
      <c r="H14" s="103"/>
      <c r="I14" s="103"/>
      <c r="J14" s="103"/>
      <c r="K14" s="103"/>
      <c r="L14" s="103"/>
      <c r="M14" s="103"/>
      <c r="N14" s="103"/>
      <c r="O14" s="103"/>
      <c r="P14" s="103"/>
      <c r="Q14" s="103"/>
      <c r="R14" s="103"/>
      <c r="S14" s="103"/>
      <c r="T14" s="1"/>
      <c r="U14" s="1"/>
      <c r="V14" s="1"/>
      <c r="W14" s="1"/>
      <c r="X14" s="1"/>
      <c r="Y14" s="1"/>
      <c r="Z14" s="1"/>
      <c r="AA14" s="1"/>
      <c r="AB14" s="1"/>
      <c r="AC14" s="1"/>
      <c r="AD14" s="1"/>
      <c r="AE14" s="1"/>
      <c r="AF14" s="1"/>
      <c r="AG14" s="1"/>
      <c r="AH14" s="1"/>
      <c r="AI14" s="1"/>
    </row>
    <row r="15" spans="1:35" ht="12" customHeight="1">
      <c r="A15" s="158"/>
      <c r="B15" s="103"/>
      <c r="C15" s="103"/>
      <c r="D15" s="103"/>
      <c r="E15" s="103"/>
      <c r="F15" s="103"/>
      <c r="G15" s="103"/>
      <c r="H15" s="103"/>
      <c r="I15" s="103"/>
      <c r="J15" s="103"/>
      <c r="K15" s="103"/>
      <c r="L15" s="103"/>
      <c r="M15" s="103"/>
      <c r="N15" s="103"/>
      <c r="O15" s="103"/>
      <c r="P15" s="103"/>
      <c r="Q15" s="103"/>
      <c r="R15" s="103"/>
      <c r="S15" s="103"/>
      <c r="T15" s="1"/>
      <c r="U15" s="1"/>
      <c r="V15" s="1"/>
      <c r="W15" s="1"/>
      <c r="X15" s="1"/>
      <c r="Y15" s="1"/>
      <c r="Z15" s="1"/>
      <c r="AA15" s="1"/>
      <c r="AB15" s="1"/>
      <c r="AC15" s="1"/>
      <c r="AD15" s="1"/>
      <c r="AE15" s="1"/>
      <c r="AF15" s="1"/>
      <c r="AG15" s="1"/>
      <c r="AH15" s="1"/>
      <c r="AI15" s="1"/>
    </row>
    <row r="16" spans="1:35" ht="12" customHeight="1">
      <c r="A16" s="158"/>
      <c r="B16" s="103"/>
      <c r="C16" s="103"/>
      <c r="D16" s="103"/>
      <c r="E16" s="103"/>
      <c r="F16" s="103"/>
      <c r="G16" s="103"/>
      <c r="H16" s="103"/>
      <c r="I16" s="103"/>
      <c r="J16" s="103"/>
      <c r="K16" s="103"/>
      <c r="L16" s="103"/>
      <c r="M16" s="103"/>
      <c r="N16" s="103"/>
      <c r="O16" s="103"/>
      <c r="P16" s="103"/>
      <c r="Q16" s="103"/>
      <c r="R16" s="103"/>
      <c r="S16" s="103"/>
      <c r="T16" s="1"/>
      <c r="U16" s="1"/>
      <c r="V16" s="1"/>
      <c r="W16" s="1"/>
      <c r="X16" s="1"/>
      <c r="Y16" s="1"/>
      <c r="Z16" s="1"/>
      <c r="AA16" s="1"/>
      <c r="AB16" s="1"/>
      <c r="AC16" s="1"/>
      <c r="AD16" s="1"/>
      <c r="AE16" s="1"/>
      <c r="AF16" s="1"/>
      <c r="AG16" s="1"/>
      <c r="AH16" s="1"/>
      <c r="AI16" s="1"/>
    </row>
    <row r="17" spans="1:35" ht="12" customHeight="1">
      <c r="A17" s="158"/>
      <c r="B17" s="103"/>
      <c r="C17" s="103"/>
      <c r="D17" s="103"/>
      <c r="E17" s="103"/>
      <c r="F17" s="103"/>
      <c r="G17" s="103"/>
      <c r="H17" s="124"/>
      <c r="I17" s="124"/>
      <c r="J17" s="124"/>
      <c r="K17" s="124"/>
      <c r="L17" s="124"/>
      <c r="M17" s="124"/>
      <c r="N17" s="124"/>
      <c r="O17" s="103"/>
      <c r="P17" s="103"/>
      <c r="Q17" s="103"/>
      <c r="R17" s="103"/>
      <c r="S17" s="103"/>
      <c r="T17" s="1"/>
      <c r="U17" s="1"/>
      <c r="V17" s="1"/>
      <c r="W17" s="1"/>
      <c r="X17" s="1"/>
      <c r="Y17" s="1"/>
      <c r="Z17" s="1"/>
      <c r="AA17" s="1"/>
      <c r="AB17" s="1"/>
      <c r="AC17" s="1"/>
      <c r="AD17" s="1"/>
      <c r="AE17" s="1"/>
      <c r="AF17" s="1"/>
      <c r="AG17" s="1"/>
      <c r="AH17" s="1"/>
      <c r="AI17" s="1"/>
    </row>
    <row r="18" spans="1:35" ht="12" customHeight="1">
      <c r="A18" s="158"/>
      <c r="B18" s="103"/>
      <c r="C18" s="103"/>
      <c r="D18" s="103"/>
      <c r="E18" s="103"/>
      <c r="F18" s="103"/>
      <c r="G18" s="103"/>
      <c r="H18" s="103"/>
      <c r="I18" s="103"/>
      <c r="J18" s="103"/>
      <c r="K18" s="103"/>
      <c r="L18" s="103"/>
      <c r="M18" s="103"/>
      <c r="N18" s="103"/>
      <c r="O18" s="103"/>
      <c r="P18" s="103"/>
      <c r="Q18" s="103"/>
      <c r="R18" s="103"/>
      <c r="S18" s="103"/>
      <c r="T18" s="1"/>
      <c r="U18" s="1"/>
      <c r="V18" s="1"/>
      <c r="W18" s="1"/>
      <c r="X18" s="1"/>
      <c r="Y18" s="1"/>
      <c r="Z18" s="1"/>
      <c r="AA18" s="1"/>
      <c r="AB18" s="1"/>
      <c r="AC18" s="1"/>
      <c r="AD18" s="1"/>
      <c r="AE18" s="1"/>
      <c r="AF18" s="1"/>
      <c r="AG18" s="1"/>
      <c r="AH18" s="1"/>
      <c r="AI18" s="1"/>
    </row>
    <row r="19" spans="1:35" ht="12" customHeight="1">
      <c r="A19" s="158"/>
      <c r="B19" s="103"/>
      <c r="C19" s="103"/>
      <c r="D19" s="103"/>
      <c r="E19" s="103"/>
      <c r="F19" s="103"/>
      <c r="G19" s="103"/>
      <c r="H19" s="103"/>
      <c r="I19" s="103"/>
      <c r="J19" s="103"/>
      <c r="K19" s="103"/>
      <c r="L19" s="103"/>
      <c r="M19" s="103"/>
      <c r="N19" s="103"/>
      <c r="O19" s="103"/>
      <c r="P19" s="103"/>
      <c r="Q19" s="103"/>
      <c r="R19" s="103"/>
      <c r="S19" s="103"/>
      <c r="T19" s="1"/>
      <c r="U19" s="1"/>
      <c r="V19" s="1"/>
      <c r="W19" s="1"/>
      <c r="X19" s="1"/>
      <c r="Y19" s="1"/>
      <c r="Z19" s="1"/>
      <c r="AA19" s="1"/>
      <c r="AB19" s="1"/>
      <c r="AC19" s="1"/>
      <c r="AD19" s="1"/>
      <c r="AE19" s="1"/>
      <c r="AF19" s="1"/>
      <c r="AG19" s="1"/>
      <c r="AH19" s="1"/>
      <c r="AI19" s="1"/>
    </row>
    <row r="20" spans="1:35" ht="12" customHeight="1">
      <c r="A20" s="158"/>
      <c r="B20" s="103"/>
      <c r="C20" s="103"/>
      <c r="D20" s="103"/>
      <c r="E20" s="103"/>
      <c r="F20" s="103"/>
      <c r="G20" s="103"/>
      <c r="H20" s="103"/>
      <c r="I20" s="103"/>
      <c r="J20" s="103"/>
      <c r="K20" s="103"/>
      <c r="L20" s="103"/>
      <c r="M20" s="103"/>
      <c r="N20" s="103"/>
      <c r="O20" s="103"/>
      <c r="P20" s="103"/>
      <c r="Q20" s="103"/>
      <c r="R20" s="103"/>
      <c r="S20" s="103"/>
      <c r="T20" s="1"/>
      <c r="U20" s="1"/>
      <c r="V20" s="1"/>
      <c r="W20" s="1"/>
      <c r="X20" s="1"/>
      <c r="Y20" s="1"/>
      <c r="Z20" s="1"/>
      <c r="AA20" s="1"/>
      <c r="AB20" s="1"/>
      <c r="AC20" s="1"/>
      <c r="AD20" s="1"/>
      <c r="AE20" s="1"/>
      <c r="AF20" s="1"/>
      <c r="AG20" s="1"/>
      <c r="AH20" s="1"/>
      <c r="AI20" s="1"/>
    </row>
    <row r="21" spans="1:35" ht="12" customHeight="1">
      <c r="A21" s="158"/>
      <c r="B21" s="103"/>
      <c r="C21" s="103"/>
      <c r="D21" s="103"/>
      <c r="E21" s="103"/>
      <c r="F21" s="103"/>
      <c r="G21" s="103"/>
      <c r="H21" s="103"/>
      <c r="I21" s="103"/>
      <c r="J21" s="103"/>
      <c r="K21" s="103"/>
      <c r="L21" s="103"/>
      <c r="M21" s="103"/>
      <c r="N21" s="103"/>
      <c r="O21" s="103"/>
      <c r="P21" s="103"/>
      <c r="Q21" s="103"/>
      <c r="R21" s="103"/>
      <c r="S21" s="103"/>
      <c r="T21" s="1"/>
      <c r="U21" s="1"/>
      <c r="V21" s="1"/>
      <c r="W21" s="1"/>
      <c r="X21" s="1"/>
      <c r="Y21" s="1"/>
      <c r="Z21" s="1"/>
      <c r="AA21" s="1"/>
      <c r="AB21" s="1"/>
      <c r="AC21" s="1"/>
      <c r="AD21" s="1"/>
      <c r="AE21" s="1"/>
      <c r="AF21" s="1"/>
      <c r="AG21" s="1"/>
      <c r="AH21" s="1"/>
      <c r="AI21" s="1"/>
    </row>
    <row r="22" spans="1:35" ht="12" customHeight="1">
      <c r="A22" s="158"/>
      <c r="B22" s="103"/>
      <c r="C22" s="103"/>
      <c r="D22" s="103"/>
      <c r="E22" s="103"/>
      <c r="F22" s="103"/>
      <c r="G22" s="103"/>
      <c r="H22" s="103"/>
      <c r="I22" s="103"/>
      <c r="J22" s="103"/>
      <c r="K22" s="103"/>
      <c r="L22" s="103"/>
      <c r="M22" s="103"/>
      <c r="N22" s="103"/>
      <c r="O22" s="103"/>
      <c r="P22" s="103"/>
      <c r="Q22" s="103"/>
      <c r="R22" s="103"/>
      <c r="S22" s="103"/>
      <c r="T22" s="1"/>
      <c r="U22" s="1"/>
      <c r="V22" s="1"/>
      <c r="W22" s="1"/>
      <c r="X22" s="1"/>
      <c r="Y22" s="1"/>
      <c r="Z22" s="1"/>
      <c r="AA22" s="1"/>
      <c r="AB22" s="1"/>
      <c r="AC22" s="1"/>
      <c r="AD22" s="1"/>
      <c r="AE22" s="1"/>
      <c r="AF22" s="1"/>
      <c r="AG22" s="1"/>
      <c r="AH22" s="1"/>
      <c r="AI22" s="1"/>
    </row>
    <row r="23" spans="1:35" ht="12" customHeight="1">
      <c r="A23" s="158"/>
      <c r="B23" s="103"/>
      <c r="C23" s="103"/>
      <c r="D23" s="103"/>
      <c r="E23" s="103"/>
      <c r="F23" s="103"/>
      <c r="G23" s="103"/>
      <c r="H23" s="103"/>
      <c r="I23" s="103"/>
      <c r="J23" s="103"/>
      <c r="K23" s="103"/>
      <c r="L23" s="103"/>
      <c r="M23" s="103"/>
      <c r="N23" s="103"/>
      <c r="O23" s="103"/>
      <c r="P23" s="103"/>
      <c r="Q23" s="103"/>
      <c r="R23" s="103"/>
      <c r="S23" s="103"/>
      <c r="T23" s="1"/>
      <c r="U23" s="1"/>
      <c r="V23" s="1"/>
      <c r="W23" s="1"/>
      <c r="X23" s="1"/>
      <c r="Y23" s="1"/>
      <c r="Z23" s="1"/>
      <c r="AA23" s="1"/>
      <c r="AB23" s="1"/>
      <c r="AC23" s="1"/>
      <c r="AD23" s="1"/>
      <c r="AE23" s="1"/>
      <c r="AF23" s="1"/>
      <c r="AG23" s="1"/>
      <c r="AH23" s="1"/>
      <c r="AI23" s="1"/>
    </row>
    <row r="24" spans="1:35" ht="12" customHeight="1">
      <c r="A24" s="158"/>
      <c r="B24" s="103"/>
      <c r="C24" s="103"/>
      <c r="D24" s="103"/>
      <c r="E24" s="103"/>
      <c r="F24" s="103"/>
      <c r="G24" s="103"/>
      <c r="H24" s="103"/>
      <c r="I24" s="103"/>
      <c r="J24" s="103"/>
      <c r="K24" s="103"/>
      <c r="L24" s="103"/>
      <c r="M24" s="103"/>
      <c r="N24" s="103"/>
      <c r="O24" s="103"/>
      <c r="P24" s="103"/>
      <c r="Q24" s="103"/>
      <c r="R24" s="103"/>
      <c r="S24" s="103"/>
      <c r="T24" s="1"/>
      <c r="U24" s="1"/>
      <c r="V24" s="1"/>
      <c r="W24" s="1"/>
      <c r="X24" s="1"/>
      <c r="Y24" s="1"/>
      <c r="Z24" s="1"/>
      <c r="AA24" s="1"/>
      <c r="AB24" s="1"/>
      <c r="AC24" s="1"/>
      <c r="AD24" s="1"/>
      <c r="AE24" s="1"/>
      <c r="AF24" s="1"/>
      <c r="AG24" s="1"/>
      <c r="AH24" s="1"/>
      <c r="AI24" s="1"/>
    </row>
    <row r="25" spans="1:35" ht="12" customHeight="1">
      <c r="A25" s="158"/>
      <c r="B25" s="103"/>
      <c r="C25" s="103"/>
      <c r="D25" s="103"/>
      <c r="E25" s="103"/>
      <c r="F25" s="103"/>
      <c r="G25" s="103"/>
      <c r="H25" s="103"/>
      <c r="I25" s="103"/>
      <c r="J25" s="103"/>
      <c r="K25" s="103"/>
      <c r="L25" s="103"/>
      <c r="M25" s="103"/>
      <c r="N25" s="103"/>
      <c r="O25" s="103"/>
      <c r="P25" s="103"/>
      <c r="Q25" s="103"/>
      <c r="R25" s="103"/>
      <c r="S25" s="103"/>
      <c r="T25" s="1"/>
      <c r="U25" s="1"/>
      <c r="V25" s="1"/>
      <c r="W25" s="1"/>
      <c r="X25" s="1"/>
      <c r="Y25" s="1"/>
      <c r="Z25" s="1"/>
      <c r="AA25" s="1"/>
      <c r="AB25" s="1"/>
      <c r="AC25" s="1"/>
      <c r="AD25" s="1"/>
      <c r="AE25" s="1"/>
      <c r="AF25" s="1"/>
      <c r="AG25" s="1"/>
      <c r="AH25" s="1"/>
      <c r="AI25" s="1"/>
    </row>
    <row r="26" spans="1:35" ht="12" customHeight="1">
      <c r="A26" s="158"/>
      <c r="B26" s="103"/>
      <c r="C26" s="103"/>
      <c r="D26" s="103"/>
      <c r="E26" s="103"/>
      <c r="F26" s="103"/>
      <c r="G26" s="103"/>
      <c r="H26" s="103"/>
      <c r="I26" s="103"/>
      <c r="J26" s="103"/>
      <c r="K26" s="103"/>
      <c r="L26" s="103"/>
      <c r="M26" s="103"/>
      <c r="N26" s="103"/>
      <c r="O26" s="103"/>
      <c r="P26" s="103"/>
      <c r="Q26" s="103"/>
      <c r="R26" s="103"/>
      <c r="S26" s="103"/>
      <c r="T26" s="1"/>
      <c r="U26" s="1"/>
      <c r="V26" s="1"/>
      <c r="W26" s="1"/>
      <c r="X26" s="1"/>
      <c r="Y26" s="1"/>
      <c r="Z26" s="1"/>
      <c r="AA26" s="1"/>
      <c r="AB26" s="1"/>
      <c r="AC26" s="1"/>
      <c r="AD26" s="1"/>
      <c r="AE26" s="1"/>
      <c r="AF26" s="1"/>
      <c r="AG26" s="1"/>
      <c r="AH26" s="1"/>
      <c r="AI26" s="1"/>
    </row>
    <row r="27" spans="1:35" ht="12" customHeight="1">
      <c r="A27" s="158"/>
      <c r="B27" s="103"/>
      <c r="C27" s="103"/>
      <c r="D27" s="103"/>
      <c r="E27" s="103"/>
      <c r="F27" s="103"/>
      <c r="G27" s="103"/>
      <c r="H27" s="103"/>
      <c r="I27" s="103"/>
      <c r="J27" s="103"/>
      <c r="K27" s="103"/>
      <c r="L27" s="103"/>
      <c r="M27" s="103"/>
      <c r="N27" s="103"/>
      <c r="O27" s="103"/>
      <c r="P27" s="103"/>
      <c r="Q27" s="103"/>
      <c r="R27" s="103"/>
      <c r="S27" s="103"/>
      <c r="T27" s="1"/>
      <c r="U27" s="1"/>
      <c r="V27" s="1"/>
      <c r="W27" s="1"/>
      <c r="X27" s="1"/>
      <c r="Y27" s="1"/>
      <c r="Z27" s="1"/>
      <c r="AA27" s="1"/>
      <c r="AB27" s="1"/>
      <c r="AC27" s="1"/>
      <c r="AD27" s="1"/>
      <c r="AE27" s="1"/>
      <c r="AF27" s="1"/>
      <c r="AG27" s="1"/>
      <c r="AH27" s="1"/>
      <c r="AI27" s="1"/>
    </row>
    <row r="28" spans="1:35" ht="12" customHeight="1">
      <c r="A28" s="158"/>
      <c r="B28" s="103"/>
      <c r="C28" s="103"/>
      <c r="D28" s="103"/>
      <c r="E28" s="103"/>
      <c r="F28" s="103"/>
      <c r="G28" s="103"/>
      <c r="H28" s="103"/>
      <c r="I28" s="103"/>
      <c r="J28" s="103"/>
      <c r="K28" s="103"/>
      <c r="L28" s="103"/>
      <c r="M28" s="103"/>
      <c r="N28" s="103"/>
      <c r="O28" s="103"/>
      <c r="P28" s="103"/>
      <c r="Q28" s="103"/>
      <c r="R28" s="103"/>
      <c r="S28" s="103"/>
      <c r="T28" s="1"/>
      <c r="U28" s="1"/>
      <c r="V28" s="1"/>
      <c r="W28" s="1"/>
      <c r="X28" s="1"/>
      <c r="Y28" s="1"/>
      <c r="Z28" s="1"/>
      <c r="AA28" s="1"/>
      <c r="AB28" s="1"/>
      <c r="AC28" s="1"/>
      <c r="AD28" s="1"/>
      <c r="AE28" s="1"/>
      <c r="AF28" s="1"/>
      <c r="AG28" s="1"/>
      <c r="AH28" s="1"/>
      <c r="AI28" s="1"/>
    </row>
    <row r="29" spans="1:35" ht="12" customHeight="1">
      <c r="A29" s="158"/>
      <c r="B29" s="103"/>
      <c r="C29" s="103"/>
      <c r="D29" s="103"/>
      <c r="E29" s="103"/>
      <c r="F29" s="103"/>
      <c r="G29" s="103"/>
      <c r="H29" s="103"/>
      <c r="I29" s="103"/>
      <c r="J29" s="103"/>
      <c r="K29" s="103"/>
      <c r="L29" s="103"/>
      <c r="M29" s="103"/>
      <c r="N29" s="103"/>
      <c r="O29" s="103"/>
      <c r="P29" s="103"/>
      <c r="Q29" s="103"/>
      <c r="R29" s="103"/>
      <c r="S29" s="103"/>
      <c r="T29" s="1"/>
      <c r="U29" s="1"/>
      <c r="V29" s="1"/>
      <c r="W29" s="1"/>
      <c r="X29" s="1"/>
      <c r="Y29" s="1"/>
      <c r="Z29" s="1"/>
      <c r="AA29" s="1"/>
      <c r="AB29" s="1"/>
      <c r="AC29" s="1"/>
      <c r="AD29" s="1"/>
      <c r="AE29" s="1"/>
      <c r="AF29" s="1"/>
      <c r="AG29" s="1"/>
      <c r="AH29" s="1"/>
      <c r="AI29" s="1"/>
    </row>
    <row r="30" spans="1:35" ht="12" customHeight="1">
      <c r="A30" s="158"/>
      <c r="B30" s="103"/>
      <c r="C30" s="103"/>
      <c r="D30" s="103"/>
      <c r="E30" s="103"/>
      <c r="F30" s="103"/>
      <c r="G30" s="103"/>
      <c r="H30" s="103"/>
      <c r="I30" s="103"/>
      <c r="J30" s="103"/>
      <c r="K30" s="103"/>
      <c r="L30" s="103"/>
      <c r="M30" s="103"/>
      <c r="N30" s="103"/>
      <c r="O30" s="103"/>
      <c r="P30" s="103"/>
      <c r="Q30" s="103"/>
      <c r="R30" s="103"/>
      <c r="S30" s="103"/>
      <c r="T30" s="1"/>
      <c r="U30" s="1"/>
      <c r="V30" s="1"/>
      <c r="W30" s="1"/>
      <c r="X30" s="1"/>
      <c r="Y30" s="1"/>
      <c r="Z30" s="1"/>
      <c r="AA30" s="1"/>
      <c r="AB30" s="1"/>
      <c r="AC30" s="1"/>
      <c r="AD30" s="1"/>
      <c r="AE30" s="1"/>
      <c r="AF30" s="1"/>
      <c r="AG30" s="1"/>
      <c r="AH30" s="1"/>
      <c r="AI30" s="1"/>
    </row>
    <row r="31" spans="1:35" ht="12" customHeight="1">
      <c r="A31" s="158"/>
      <c r="B31" s="103"/>
      <c r="C31" s="103"/>
      <c r="D31" s="103"/>
      <c r="E31" s="103"/>
      <c r="F31" s="103"/>
      <c r="G31" s="103"/>
      <c r="H31" s="103"/>
      <c r="I31" s="103"/>
      <c r="J31" s="103"/>
      <c r="K31" s="103"/>
      <c r="L31" s="103"/>
      <c r="M31" s="103"/>
      <c r="N31" s="103"/>
      <c r="O31" s="103"/>
      <c r="P31" s="103"/>
      <c r="Q31" s="103"/>
      <c r="R31" s="103"/>
      <c r="S31" s="103"/>
      <c r="T31" s="1"/>
      <c r="U31" s="1"/>
      <c r="V31" s="1"/>
      <c r="W31" s="1"/>
      <c r="X31" s="1"/>
      <c r="Y31" s="1"/>
      <c r="Z31" s="1"/>
      <c r="AA31" s="1"/>
      <c r="AB31" s="1"/>
      <c r="AC31" s="1"/>
      <c r="AD31" s="1"/>
      <c r="AE31" s="1"/>
      <c r="AF31" s="1"/>
      <c r="AG31" s="1"/>
      <c r="AH31" s="1"/>
      <c r="AI31" s="1"/>
    </row>
    <row r="32" spans="1:35" ht="12" customHeight="1">
      <c r="A32" s="158"/>
      <c r="B32" s="103"/>
      <c r="C32" s="103"/>
      <c r="D32" s="103"/>
      <c r="E32" s="103"/>
      <c r="F32" s="103"/>
      <c r="G32" s="103"/>
      <c r="H32" s="103"/>
      <c r="I32" s="103"/>
      <c r="J32" s="103"/>
      <c r="K32" s="103"/>
      <c r="L32" s="103"/>
      <c r="M32" s="103"/>
      <c r="N32" s="103"/>
      <c r="O32" s="103"/>
      <c r="P32" s="103"/>
      <c r="Q32" s="103"/>
      <c r="R32" s="103"/>
      <c r="S32" s="103"/>
      <c r="T32" s="1"/>
      <c r="U32" s="1"/>
      <c r="V32" s="1"/>
      <c r="W32" s="1"/>
      <c r="X32" s="1"/>
      <c r="Y32" s="1"/>
      <c r="Z32" s="1"/>
      <c r="AA32" s="1"/>
      <c r="AB32" s="1"/>
      <c r="AC32" s="1"/>
      <c r="AD32" s="1"/>
      <c r="AE32" s="1"/>
      <c r="AF32" s="1"/>
      <c r="AG32" s="1"/>
      <c r="AH32" s="1"/>
      <c r="AI32" s="1"/>
    </row>
    <row r="33" spans="1:35" ht="12" customHeight="1">
      <c r="A33" s="158"/>
      <c r="B33" s="103"/>
      <c r="C33" s="103"/>
      <c r="D33" s="103"/>
      <c r="E33" s="103"/>
      <c r="F33" s="103"/>
      <c r="G33" s="103"/>
      <c r="H33" s="103"/>
      <c r="I33" s="103"/>
      <c r="J33" s="103"/>
      <c r="K33" s="103"/>
      <c r="L33" s="103"/>
      <c r="M33" s="103"/>
      <c r="N33" s="103"/>
      <c r="O33" s="103"/>
      <c r="P33" s="103"/>
      <c r="Q33" s="103"/>
      <c r="R33" s="103"/>
      <c r="S33" s="103"/>
      <c r="T33" s="1"/>
      <c r="U33" s="1"/>
      <c r="V33" s="1"/>
      <c r="W33" s="1"/>
      <c r="X33" s="1"/>
      <c r="Y33" s="1"/>
      <c r="Z33" s="1"/>
      <c r="AA33" s="1"/>
      <c r="AB33" s="1"/>
      <c r="AC33" s="1"/>
      <c r="AD33" s="1"/>
      <c r="AE33" s="1"/>
      <c r="AF33" s="1"/>
      <c r="AG33" s="1"/>
      <c r="AH33" s="1"/>
      <c r="AI33" s="1"/>
    </row>
    <row r="34" spans="1:35" ht="12" customHeight="1">
      <c r="A34" s="158"/>
      <c r="B34" s="103"/>
      <c r="C34" s="103"/>
      <c r="D34" s="103"/>
      <c r="E34" s="103"/>
      <c r="F34" s="103"/>
      <c r="G34" s="103"/>
      <c r="H34" s="103"/>
      <c r="I34" s="103"/>
      <c r="J34" s="103"/>
      <c r="K34" s="103"/>
      <c r="L34" s="103"/>
      <c r="M34" s="103"/>
      <c r="N34" s="103"/>
      <c r="O34" s="103"/>
      <c r="P34" s="103"/>
      <c r="Q34" s="103"/>
      <c r="R34" s="103"/>
      <c r="S34" s="103"/>
      <c r="T34" s="1"/>
      <c r="U34" s="1"/>
      <c r="V34" s="1"/>
      <c r="W34" s="1"/>
      <c r="X34" s="1"/>
      <c r="Y34" s="1"/>
      <c r="Z34" s="1"/>
      <c r="AA34" s="1"/>
      <c r="AB34" s="1"/>
      <c r="AC34" s="1"/>
      <c r="AD34" s="1"/>
      <c r="AE34" s="1"/>
      <c r="AF34" s="1"/>
      <c r="AG34" s="1"/>
      <c r="AH34" s="1"/>
      <c r="AI34" s="1"/>
    </row>
    <row r="35" spans="1:35" ht="12" customHeight="1">
      <c r="A35" s="158"/>
      <c r="B35" s="103"/>
      <c r="C35" s="103"/>
      <c r="D35" s="103"/>
      <c r="E35" s="103"/>
      <c r="F35" s="103"/>
      <c r="G35" s="103"/>
      <c r="H35" s="103"/>
      <c r="I35" s="103"/>
      <c r="J35" s="103"/>
      <c r="K35" s="103"/>
      <c r="L35" s="103"/>
      <c r="M35" s="103"/>
      <c r="N35" s="103"/>
      <c r="O35" s="103"/>
      <c r="P35" s="103"/>
      <c r="Q35" s="103"/>
      <c r="R35" s="103"/>
      <c r="S35" s="103"/>
      <c r="T35" s="1"/>
      <c r="U35" s="1"/>
      <c r="V35" s="1"/>
      <c r="W35" s="1"/>
      <c r="X35" s="1"/>
      <c r="Y35" s="1"/>
      <c r="Z35" s="1"/>
      <c r="AA35" s="1"/>
      <c r="AB35" s="1"/>
      <c r="AC35" s="1"/>
      <c r="AD35" s="1"/>
      <c r="AE35" s="1"/>
      <c r="AF35" s="1"/>
      <c r="AG35" s="1"/>
      <c r="AH35" s="1"/>
      <c r="AI35" s="1"/>
    </row>
    <row r="36" spans="1:35" ht="12" customHeight="1">
      <c r="A36" s="158"/>
      <c r="B36" s="103"/>
      <c r="C36" s="103"/>
      <c r="D36" s="103"/>
      <c r="E36" s="103"/>
      <c r="F36" s="103"/>
      <c r="G36" s="103"/>
      <c r="H36" s="103"/>
      <c r="I36" s="103"/>
      <c r="J36" s="103"/>
      <c r="K36" s="103"/>
      <c r="L36" s="103"/>
      <c r="M36" s="103"/>
      <c r="N36" s="103"/>
      <c r="O36" s="103"/>
      <c r="P36" s="103"/>
      <c r="Q36" s="103"/>
      <c r="R36" s="103"/>
      <c r="S36" s="103"/>
      <c r="T36" s="1"/>
      <c r="U36" s="1"/>
      <c r="V36" s="1"/>
      <c r="W36" s="1"/>
      <c r="X36" s="1"/>
      <c r="Y36" s="1"/>
      <c r="Z36" s="1"/>
      <c r="AA36" s="1"/>
      <c r="AB36" s="1"/>
      <c r="AC36" s="1"/>
      <c r="AD36" s="1"/>
      <c r="AE36" s="1"/>
      <c r="AF36" s="1"/>
      <c r="AG36" s="1"/>
      <c r="AH36" s="1"/>
      <c r="AI36" s="1"/>
    </row>
    <row r="37" spans="1:35" ht="12" customHeight="1">
      <c r="A37" s="158"/>
      <c r="B37" s="103"/>
      <c r="C37" s="103"/>
      <c r="D37" s="103"/>
      <c r="E37" s="103"/>
      <c r="F37" s="103"/>
      <c r="G37" s="103"/>
      <c r="H37" s="103"/>
      <c r="I37" s="103"/>
      <c r="J37" s="103"/>
      <c r="K37" s="103"/>
      <c r="L37" s="103"/>
      <c r="M37" s="103"/>
      <c r="N37" s="103"/>
      <c r="O37" s="103"/>
      <c r="P37" s="103"/>
      <c r="Q37" s="103"/>
      <c r="R37" s="103"/>
      <c r="S37" s="103"/>
      <c r="T37" s="1"/>
      <c r="U37" s="1"/>
      <c r="V37" s="1"/>
      <c r="W37" s="1"/>
      <c r="X37" s="1"/>
      <c r="Y37" s="1"/>
      <c r="Z37" s="1"/>
      <c r="AA37" s="1"/>
      <c r="AB37" s="1"/>
      <c r="AC37" s="1"/>
      <c r="AD37" s="1"/>
      <c r="AE37" s="1"/>
      <c r="AF37" s="1"/>
      <c r="AG37" s="1"/>
      <c r="AH37" s="1"/>
      <c r="AI37" s="1"/>
    </row>
    <row r="38" spans="1:35" ht="12" customHeight="1">
      <c r="A38" s="158"/>
      <c r="B38" s="103"/>
      <c r="C38" s="103"/>
      <c r="D38" s="103"/>
      <c r="E38" s="103"/>
      <c r="F38" s="103"/>
      <c r="G38" s="103"/>
      <c r="H38" s="103"/>
      <c r="I38" s="103"/>
      <c r="J38" s="103"/>
      <c r="K38" s="103"/>
      <c r="L38" s="103"/>
      <c r="M38" s="103"/>
      <c r="N38" s="103"/>
      <c r="O38" s="103"/>
      <c r="P38" s="103"/>
      <c r="Q38" s="103"/>
      <c r="R38" s="103"/>
      <c r="S38" s="103"/>
      <c r="T38" s="1"/>
      <c r="U38" s="1"/>
      <c r="V38" s="1"/>
      <c r="W38" s="1"/>
      <c r="X38" s="1"/>
      <c r="Y38" s="1"/>
      <c r="Z38" s="1"/>
      <c r="AA38" s="1"/>
      <c r="AB38" s="1"/>
      <c r="AC38" s="1"/>
      <c r="AD38" s="1"/>
      <c r="AE38" s="1"/>
      <c r="AF38" s="1"/>
      <c r="AG38" s="1"/>
      <c r="AH38" s="1"/>
      <c r="AI38" s="1"/>
    </row>
    <row r="39" spans="1:35" ht="12" customHeight="1">
      <c r="A39" s="158"/>
      <c r="B39" s="103"/>
      <c r="C39" s="103"/>
      <c r="D39" s="103"/>
      <c r="E39" s="103"/>
      <c r="F39" s="103"/>
      <c r="G39" s="103"/>
      <c r="H39" s="103"/>
      <c r="I39" s="103"/>
      <c r="J39" s="103"/>
      <c r="K39" s="103"/>
      <c r="L39" s="103"/>
      <c r="M39" s="103"/>
      <c r="N39" s="103"/>
      <c r="O39" s="103"/>
      <c r="P39" s="103"/>
      <c r="Q39" s="103"/>
      <c r="R39" s="103"/>
      <c r="S39" s="103"/>
      <c r="T39" s="1"/>
      <c r="U39" s="1"/>
      <c r="V39" s="1"/>
      <c r="W39" s="1"/>
      <c r="X39" s="1"/>
      <c r="Y39" s="1"/>
      <c r="Z39" s="1"/>
      <c r="AA39" s="1"/>
      <c r="AB39" s="1"/>
      <c r="AC39" s="1"/>
      <c r="AD39" s="1"/>
      <c r="AE39" s="1"/>
      <c r="AF39" s="1"/>
      <c r="AG39" s="1"/>
      <c r="AH39" s="1"/>
      <c r="AI39" s="1"/>
    </row>
    <row r="40" spans="1:35" ht="12" customHeight="1">
      <c r="A40" s="158"/>
      <c r="B40" s="103"/>
      <c r="C40" s="103"/>
      <c r="D40" s="103"/>
      <c r="E40" s="103"/>
      <c r="F40" s="103"/>
      <c r="G40" s="103"/>
      <c r="H40" s="103"/>
      <c r="I40" s="103"/>
      <c r="J40" s="103"/>
      <c r="K40" s="103"/>
      <c r="L40" s="103"/>
      <c r="M40" s="103"/>
      <c r="N40" s="103"/>
      <c r="O40" s="103"/>
      <c r="P40" s="103"/>
      <c r="Q40" s="103"/>
      <c r="R40" s="103"/>
      <c r="S40" s="103"/>
      <c r="T40" s="1"/>
      <c r="U40" s="1"/>
      <c r="V40" s="1"/>
      <c r="W40" s="1"/>
      <c r="X40" s="1"/>
      <c r="Y40" s="1"/>
      <c r="Z40" s="1"/>
      <c r="AA40" s="1"/>
      <c r="AB40" s="1"/>
      <c r="AC40" s="1"/>
      <c r="AD40" s="1"/>
      <c r="AE40" s="1"/>
      <c r="AF40" s="1"/>
      <c r="AG40" s="1"/>
      <c r="AH40" s="1"/>
      <c r="AI40" s="1"/>
    </row>
    <row r="41" spans="1:35" ht="12" customHeight="1">
      <c r="A41" s="158"/>
      <c r="B41" s="103"/>
      <c r="C41" s="103"/>
      <c r="D41" s="103"/>
      <c r="E41" s="103"/>
      <c r="F41" s="103"/>
      <c r="G41" s="103"/>
      <c r="H41" s="103"/>
      <c r="I41" s="103"/>
      <c r="J41" s="103"/>
      <c r="K41" s="103"/>
      <c r="L41" s="103"/>
      <c r="M41" s="103"/>
      <c r="N41" s="103"/>
      <c r="O41" s="103"/>
      <c r="P41" s="103"/>
      <c r="Q41" s="103"/>
      <c r="R41" s="103"/>
      <c r="S41" s="103"/>
      <c r="T41" s="1"/>
      <c r="U41" s="1"/>
      <c r="V41" s="1"/>
      <c r="W41" s="1"/>
      <c r="X41" s="1"/>
      <c r="Y41" s="1"/>
      <c r="Z41" s="1"/>
      <c r="AA41" s="1"/>
      <c r="AB41" s="1"/>
      <c r="AC41" s="1"/>
      <c r="AD41" s="1"/>
      <c r="AE41" s="1"/>
      <c r="AF41" s="1"/>
      <c r="AG41" s="1"/>
      <c r="AH41" s="1"/>
      <c r="AI41" s="1"/>
    </row>
    <row r="42" spans="1:35" ht="12" customHeight="1">
      <c r="A42" s="158"/>
      <c r="B42" s="103"/>
      <c r="C42" s="103"/>
      <c r="D42" s="103"/>
      <c r="E42" s="103"/>
      <c r="F42" s="103"/>
      <c r="G42" s="103"/>
      <c r="H42" s="103"/>
      <c r="I42" s="103"/>
      <c r="J42" s="103"/>
      <c r="K42" s="103"/>
      <c r="L42" s="103"/>
      <c r="M42" s="103"/>
      <c r="N42" s="103"/>
      <c r="O42" s="103"/>
      <c r="P42" s="103"/>
      <c r="Q42" s="103"/>
      <c r="R42" s="103"/>
      <c r="S42" s="103"/>
      <c r="T42" s="1"/>
      <c r="U42" s="1"/>
      <c r="V42" s="1"/>
      <c r="W42" s="1"/>
      <c r="X42" s="1"/>
      <c r="Y42" s="1"/>
      <c r="Z42" s="1"/>
      <c r="AA42" s="1"/>
      <c r="AB42" s="1"/>
      <c r="AC42" s="1"/>
      <c r="AD42" s="1"/>
      <c r="AE42" s="1"/>
      <c r="AF42" s="1"/>
      <c r="AG42" s="1"/>
      <c r="AH42" s="1"/>
      <c r="AI42" s="1"/>
    </row>
    <row r="43" spans="1:35" ht="12" customHeight="1">
      <c r="A43" s="158"/>
      <c r="B43" s="103"/>
      <c r="C43" s="103"/>
      <c r="D43" s="103"/>
      <c r="E43" s="103"/>
      <c r="F43" s="103"/>
      <c r="G43" s="103"/>
      <c r="H43" s="103"/>
      <c r="I43" s="103"/>
      <c r="J43" s="103"/>
      <c r="K43" s="103"/>
      <c r="L43" s="103"/>
      <c r="M43" s="103"/>
      <c r="N43" s="103"/>
      <c r="O43" s="103"/>
      <c r="P43" s="103"/>
      <c r="Q43" s="103"/>
      <c r="R43" s="103"/>
      <c r="S43" s="103"/>
      <c r="T43" s="1"/>
      <c r="U43" s="1"/>
      <c r="V43" s="1"/>
      <c r="W43" s="1"/>
      <c r="X43" s="1"/>
      <c r="Y43" s="1"/>
      <c r="Z43" s="1"/>
      <c r="AA43" s="1"/>
      <c r="AB43" s="1"/>
      <c r="AC43" s="1"/>
      <c r="AD43" s="1"/>
      <c r="AE43" s="1"/>
      <c r="AF43" s="1"/>
      <c r="AG43" s="1"/>
      <c r="AH43" s="1"/>
      <c r="AI43" s="1"/>
    </row>
    <row r="44" spans="1:35" ht="12" customHeight="1">
      <c r="A44" s="158"/>
      <c r="B44" s="103"/>
      <c r="C44" s="103"/>
      <c r="D44" s="103"/>
      <c r="E44" s="103"/>
      <c r="F44" s="103"/>
      <c r="G44" s="103"/>
      <c r="H44" s="103"/>
      <c r="I44" s="103"/>
      <c r="J44" s="103"/>
      <c r="K44" s="103"/>
      <c r="L44" s="103"/>
      <c r="M44" s="103"/>
      <c r="N44" s="103"/>
      <c r="O44" s="103"/>
      <c r="P44" s="103"/>
      <c r="Q44" s="103"/>
      <c r="R44" s="103"/>
      <c r="S44" s="103"/>
      <c r="T44" s="1"/>
      <c r="U44" s="1"/>
      <c r="V44" s="1"/>
      <c r="W44" s="1"/>
      <c r="X44" s="1"/>
      <c r="Y44" s="1"/>
      <c r="Z44" s="1"/>
      <c r="AA44" s="1"/>
      <c r="AB44" s="1"/>
      <c r="AC44" s="1"/>
      <c r="AD44" s="1"/>
      <c r="AE44" s="1"/>
      <c r="AF44" s="1"/>
      <c r="AG44" s="1"/>
      <c r="AH44" s="1"/>
      <c r="AI44" s="1"/>
    </row>
    <row r="45" spans="1:35" ht="12" customHeight="1">
      <c r="A45" s="158"/>
      <c r="B45" s="103"/>
      <c r="C45" s="103"/>
      <c r="D45" s="103"/>
      <c r="E45" s="103"/>
      <c r="F45" s="103"/>
      <c r="G45" s="103"/>
      <c r="H45" s="103"/>
      <c r="I45" s="103"/>
      <c r="J45" s="103"/>
      <c r="K45" s="103"/>
      <c r="L45" s="103"/>
      <c r="M45" s="103"/>
      <c r="N45" s="103"/>
      <c r="O45" s="103"/>
      <c r="P45" s="103"/>
      <c r="Q45" s="103"/>
      <c r="R45" s="103"/>
      <c r="S45" s="103"/>
      <c r="T45" s="1"/>
      <c r="U45" s="1"/>
      <c r="V45" s="1"/>
      <c r="W45" s="1"/>
      <c r="X45" s="1"/>
      <c r="Y45" s="1"/>
      <c r="Z45" s="1"/>
      <c r="AA45" s="1"/>
      <c r="AB45" s="1"/>
      <c r="AC45" s="1"/>
      <c r="AD45" s="1"/>
      <c r="AE45" s="1"/>
      <c r="AF45" s="1"/>
      <c r="AG45" s="1"/>
      <c r="AH45" s="1"/>
      <c r="AI45" s="1"/>
    </row>
    <row r="46" spans="1:35" ht="12" customHeight="1">
      <c r="A46" s="158"/>
      <c r="B46" s="103"/>
      <c r="C46" s="103"/>
      <c r="D46" s="103"/>
      <c r="E46" s="103"/>
      <c r="F46" s="103"/>
      <c r="G46" s="103"/>
      <c r="H46" s="103"/>
      <c r="I46" s="103"/>
      <c r="J46" s="103"/>
      <c r="K46" s="103"/>
      <c r="L46" s="103"/>
      <c r="M46" s="103"/>
      <c r="N46" s="103"/>
      <c r="O46" s="103"/>
      <c r="P46" s="103"/>
      <c r="Q46" s="103"/>
      <c r="R46" s="103"/>
      <c r="S46" s="103"/>
      <c r="T46" s="1"/>
      <c r="U46" s="1"/>
      <c r="V46" s="1"/>
      <c r="W46" s="1"/>
      <c r="X46" s="1"/>
      <c r="Y46" s="1"/>
      <c r="Z46" s="1"/>
      <c r="AA46" s="1"/>
      <c r="AB46" s="1"/>
      <c r="AC46" s="1"/>
      <c r="AD46" s="1"/>
      <c r="AE46" s="1"/>
      <c r="AF46" s="1"/>
      <c r="AG46" s="1"/>
      <c r="AH46" s="1"/>
      <c r="AI46" s="1"/>
    </row>
    <row r="47" spans="1:35" ht="12" customHeight="1">
      <c r="A47" s="158"/>
      <c r="B47" s="103"/>
      <c r="C47" s="103"/>
      <c r="D47" s="103"/>
      <c r="E47" s="103"/>
      <c r="F47" s="103"/>
      <c r="G47" s="103"/>
      <c r="H47" s="103"/>
      <c r="I47" s="103"/>
      <c r="J47" s="103"/>
      <c r="K47" s="103"/>
      <c r="L47" s="103"/>
      <c r="M47" s="103"/>
      <c r="N47" s="103"/>
      <c r="O47" s="103"/>
      <c r="P47" s="103"/>
      <c r="Q47" s="103"/>
      <c r="R47" s="103"/>
      <c r="S47" s="103"/>
      <c r="T47" s="1"/>
      <c r="U47" s="1"/>
      <c r="V47" s="1"/>
      <c r="W47" s="1"/>
      <c r="X47" s="1"/>
      <c r="Y47" s="1"/>
      <c r="Z47" s="1"/>
      <c r="AA47" s="1"/>
      <c r="AB47" s="1"/>
      <c r="AC47" s="1"/>
      <c r="AD47" s="1"/>
      <c r="AE47" s="1"/>
      <c r="AF47" s="1"/>
      <c r="AG47" s="1"/>
      <c r="AH47" s="1"/>
      <c r="AI47" s="1"/>
    </row>
    <row r="48" spans="1:35" ht="12" customHeight="1">
      <c r="A48" s="158"/>
      <c r="B48" s="103"/>
      <c r="C48" s="103"/>
      <c r="D48" s="103"/>
      <c r="E48" s="103"/>
      <c r="F48" s="103"/>
      <c r="G48" s="103"/>
      <c r="H48" s="103"/>
      <c r="I48" s="103"/>
      <c r="J48" s="103"/>
      <c r="K48" s="103"/>
      <c r="L48" s="103"/>
      <c r="M48" s="103"/>
      <c r="N48" s="103"/>
      <c r="O48" s="103"/>
      <c r="P48" s="103"/>
      <c r="Q48" s="103"/>
      <c r="R48" s="103"/>
      <c r="S48" s="103"/>
      <c r="T48" s="1"/>
      <c r="U48" s="1"/>
      <c r="V48" s="1"/>
      <c r="W48" s="1"/>
      <c r="X48" s="1"/>
      <c r="Y48" s="1"/>
      <c r="Z48" s="1"/>
      <c r="AA48" s="1"/>
      <c r="AB48" s="1"/>
      <c r="AC48" s="1"/>
      <c r="AD48" s="1"/>
      <c r="AE48" s="1"/>
      <c r="AF48" s="1"/>
      <c r="AG48" s="1"/>
      <c r="AH48" s="1"/>
      <c r="AI48" s="1"/>
    </row>
    <row r="49" spans="1:35" ht="12" customHeight="1">
      <c r="A49" s="158"/>
      <c r="B49" s="103"/>
      <c r="C49" s="103"/>
      <c r="D49" s="103"/>
      <c r="E49" s="103"/>
      <c r="F49" s="103"/>
      <c r="G49" s="103"/>
      <c r="H49" s="103"/>
      <c r="I49" s="103"/>
      <c r="J49" s="103"/>
      <c r="K49" s="103"/>
      <c r="L49" s="103"/>
      <c r="M49" s="103"/>
      <c r="N49" s="103"/>
      <c r="O49" s="103"/>
      <c r="P49" s="103"/>
      <c r="Q49" s="103"/>
      <c r="R49" s="103"/>
      <c r="S49" s="103"/>
      <c r="T49" s="1"/>
      <c r="U49" s="1"/>
      <c r="V49" s="1"/>
      <c r="W49" s="1"/>
      <c r="X49" s="1"/>
      <c r="Y49" s="1"/>
      <c r="Z49" s="1"/>
      <c r="AA49" s="1"/>
      <c r="AB49" s="1"/>
      <c r="AC49" s="1"/>
      <c r="AD49" s="1"/>
      <c r="AE49" s="1"/>
      <c r="AF49" s="1"/>
      <c r="AG49" s="1"/>
      <c r="AH49" s="1"/>
      <c r="AI49" s="1"/>
    </row>
    <row r="50" spans="1:35" ht="12" customHeight="1">
      <c r="A50" s="158"/>
      <c r="B50" s="103"/>
      <c r="C50" s="103"/>
      <c r="D50" s="103"/>
      <c r="E50" s="103"/>
      <c r="F50" s="103"/>
      <c r="G50" s="103"/>
      <c r="H50" s="103"/>
      <c r="I50" s="103"/>
      <c r="J50" s="103"/>
      <c r="K50" s="103"/>
      <c r="L50" s="103"/>
      <c r="M50" s="103"/>
      <c r="N50" s="103"/>
      <c r="O50" s="103"/>
      <c r="P50" s="103"/>
      <c r="Q50" s="103"/>
      <c r="R50" s="103"/>
      <c r="S50" s="103"/>
      <c r="T50" s="1"/>
      <c r="U50" s="1"/>
      <c r="V50" s="1"/>
      <c r="W50" s="1"/>
      <c r="X50" s="1"/>
      <c r="Y50" s="1"/>
      <c r="Z50" s="1"/>
      <c r="AA50" s="1"/>
      <c r="AB50" s="1"/>
      <c r="AC50" s="1"/>
      <c r="AD50" s="1"/>
      <c r="AE50" s="1"/>
      <c r="AF50" s="1"/>
      <c r="AG50" s="1"/>
      <c r="AH50" s="1"/>
      <c r="AI50" s="1"/>
    </row>
    <row r="51" spans="1:35" ht="12" customHeight="1">
      <c r="A51" s="158"/>
      <c r="B51" s="103"/>
      <c r="C51" s="103"/>
      <c r="D51" s="103"/>
      <c r="E51" s="103"/>
      <c r="F51" s="103"/>
      <c r="G51" s="103"/>
      <c r="H51" s="103"/>
      <c r="I51" s="103"/>
      <c r="J51" s="103"/>
      <c r="K51" s="103"/>
      <c r="L51" s="103"/>
      <c r="M51" s="103"/>
      <c r="N51" s="103"/>
      <c r="O51" s="103"/>
      <c r="P51" s="103"/>
      <c r="Q51" s="103"/>
      <c r="R51" s="103"/>
      <c r="S51" s="103"/>
      <c r="T51" s="1"/>
      <c r="U51" s="1"/>
      <c r="V51" s="1"/>
      <c r="W51" s="1"/>
      <c r="X51" s="1"/>
      <c r="Y51" s="1"/>
      <c r="Z51" s="1"/>
      <c r="AA51" s="1"/>
      <c r="AB51" s="1"/>
      <c r="AC51" s="1"/>
      <c r="AD51" s="1"/>
      <c r="AE51" s="1"/>
      <c r="AF51" s="1"/>
      <c r="AG51" s="1"/>
      <c r="AH51" s="1"/>
      <c r="AI51" s="1"/>
    </row>
    <row r="52" spans="1:35" ht="12" customHeight="1">
      <c r="A52" s="158"/>
      <c r="B52" s="103"/>
      <c r="C52" s="103"/>
      <c r="D52" s="103"/>
      <c r="E52" s="103"/>
      <c r="F52" s="103"/>
      <c r="G52" s="103"/>
      <c r="H52" s="103"/>
      <c r="I52" s="103"/>
      <c r="J52" s="103"/>
      <c r="K52" s="103"/>
      <c r="L52" s="103"/>
      <c r="M52" s="103"/>
      <c r="N52" s="103"/>
      <c r="O52" s="103"/>
      <c r="P52" s="103"/>
      <c r="Q52" s="103"/>
      <c r="R52" s="103"/>
      <c r="S52" s="103"/>
      <c r="T52" s="1"/>
      <c r="U52" s="1"/>
      <c r="V52" s="1"/>
      <c r="W52" s="1"/>
      <c r="X52" s="1"/>
      <c r="Y52" s="1"/>
      <c r="Z52" s="1"/>
      <c r="AA52" s="1"/>
      <c r="AB52" s="1"/>
      <c r="AC52" s="1"/>
      <c r="AD52" s="1"/>
      <c r="AE52" s="1"/>
      <c r="AF52" s="1"/>
      <c r="AG52" s="1"/>
      <c r="AH52" s="1"/>
      <c r="AI52" s="1"/>
    </row>
    <row r="53" spans="1:35" ht="12" customHeight="1">
      <c r="A53" s="158"/>
      <c r="B53" s="103"/>
      <c r="C53" s="103"/>
      <c r="D53" s="103"/>
      <c r="E53" s="103"/>
      <c r="F53" s="103"/>
      <c r="G53" s="103"/>
      <c r="H53" s="103"/>
      <c r="I53" s="103"/>
      <c r="J53" s="103"/>
      <c r="K53" s="103"/>
      <c r="L53" s="103"/>
      <c r="M53" s="103"/>
      <c r="N53" s="103"/>
      <c r="O53" s="103"/>
      <c r="P53" s="103"/>
      <c r="Q53" s="103"/>
      <c r="R53" s="103"/>
      <c r="S53" s="103"/>
      <c r="T53" s="1"/>
      <c r="U53" s="1"/>
      <c r="V53" s="1"/>
      <c r="W53" s="1"/>
      <c r="X53" s="1"/>
      <c r="Y53" s="1"/>
      <c r="Z53" s="1"/>
      <c r="AA53" s="1"/>
      <c r="AB53" s="1"/>
      <c r="AC53" s="1"/>
      <c r="AD53" s="1"/>
      <c r="AE53" s="1"/>
      <c r="AF53" s="1"/>
      <c r="AG53" s="1"/>
      <c r="AH53" s="1"/>
      <c r="AI53" s="1"/>
    </row>
    <row r="54" spans="1:35" ht="12" customHeight="1">
      <c r="A54" s="158"/>
      <c r="B54" s="103"/>
      <c r="C54" s="103"/>
      <c r="D54" s="103"/>
      <c r="E54" s="103"/>
      <c r="F54" s="103"/>
      <c r="G54" s="103"/>
      <c r="H54" s="103"/>
      <c r="I54" s="103"/>
      <c r="J54" s="103"/>
      <c r="K54" s="103"/>
      <c r="L54" s="103"/>
      <c r="M54" s="103"/>
      <c r="N54" s="103"/>
      <c r="O54" s="103"/>
      <c r="P54" s="103"/>
      <c r="Q54" s="103"/>
      <c r="R54" s="103"/>
      <c r="S54" s="103"/>
      <c r="T54" s="1"/>
      <c r="U54" s="1"/>
      <c r="V54" s="1"/>
      <c r="W54" s="1"/>
      <c r="X54" s="1"/>
      <c r="Y54" s="1"/>
      <c r="Z54" s="1"/>
      <c r="AA54" s="1"/>
      <c r="AB54" s="1"/>
      <c r="AC54" s="1"/>
      <c r="AD54" s="1"/>
      <c r="AE54" s="1"/>
      <c r="AF54" s="1"/>
      <c r="AG54" s="1"/>
      <c r="AH54" s="1"/>
      <c r="AI54" s="1"/>
    </row>
    <row r="55" spans="1:35" ht="12" customHeight="1">
      <c r="A55" s="158"/>
      <c r="B55" s="103"/>
      <c r="C55" s="103"/>
      <c r="D55" s="103"/>
      <c r="E55" s="103"/>
      <c r="F55" s="103"/>
      <c r="G55" s="103"/>
      <c r="H55" s="103"/>
      <c r="I55" s="103"/>
      <c r="J55" s="103"/>
      <c r="K55" s="103"/>
      <c r="L55" s="103"/>
      <c r="M55" s="103"/>
      <c r="N55" s="103"/>
      <c r="O55" s="103"/>
      <c r="P55" s="103"/>
      <c r="Q55" s="103"/>
      <c r="R55" s="103"/>
      <c r="S55" s="103"/>
      <c r="T55" s="1"/>
      <c r="U55" s="1"/>
      <c r="V55" s="1"/>
      <c r="W55" s="1"/>
      <c r="X55" s="1"/>
      <c r="Y55" s="1"/>
      <c r="Z55" s="1"/>
      <c r="AA55" s="1"/>
      <c r="AB55" s="1"/>
      <c r="AC55" s="1"/>
      <c r="AD55" s="1"/>
      <c r="AE55" s="1"/>
      <c r="AF55" s="1"/>
      <c r="AG55" s="1"/>
      <c r="AH55" s="1"/>
      <c r="AI55" s="1"/>
    </row>
    <row r="56" spans="1:35" ht="12" customHeight="1">
      <c r="A56" s="158"/>
      <c r="B56" s="103"/>
      <c r="C56" s="103"/>
      <c r="D56" s="103"/>
      <c r="E56" s="103"/>
      <c r="F56" s="103"/>
      <c r="G56" s="103"/>
      <c r="H56" s="103"/>
      <c r="I56" s="103"/>
      <c r="J56" s="103"/>
      <c r="K56" s="103"/>
      <c r="L56" s="103"/>
      <c r="M56" s="103"/>
      <c r="N56" s="103"/>
      <c r="O56" s="103"/>
      <c r="P56" s="103"/>
      <c r="Q56" s="103"/>
      <c r="R56" s="103"/>
      <c r="S56" s="103"/>
      <c r="T56" s="1"/>
      <c r="U56" s="1"/>
      <c r="V56" s="1"/>
      <c r="W56" s="1"/>
      <c r="X56" s="1"/>
      <c r="Y56" s="1"/>
      <c r="Z56" s="1"/>
      <c r="AA56" s="1"/>
      <c r="AB56" s="1"/>
      <c r="AC56" s="1"/>
      <c r="AD56" s="1"/>
      <c r="AE56" s="1"/>
      <c r="AF56" s="1"/>
      <c r="AG56" s="1"/>
      <c r="AH56" s="1"/>
      <c r="AI56" s="1"/>
    </row>
    <row r="57" spans="1:35" ht="12" customHeight="1">
      <c r="A57" s="158"/>
      <c r="B57" s="103"/>
      <c r="C57" s="103"/>
      <c r="D57" s="103"/>
      <c r="E57" s="103"/>
      <c r="F57" s="103"/>
      <c r="G57" s="103"/>
      <c r="H57" s="103"/>
      <c r="I57" s="103"/>
      <c r="J57" s="103"/>
      <c r="K57" s="103"/>
      <c r="L57" s="103"/>
      <c r="M57" s="103"/>
      <c r="N57" s="103"/>
      <c r="O57" s="103"/>
      <c r="P57" s="103"/>
      <c r="Q57" s="103"/>
      <c r="R57" s="103"/>
      <c r="S57" s="103"/>
      <c r="T57" s="1"/>
      <c r="U57" s="1"/>
      <c r="V57" s="1"/>
      <c r="W57" s="1"/>
      <c r="X57" s="1"/>
      <c r="Y57" s="1"/>
      <c r="Z57" s="1"/>
      <c r="AA57" s="1"/>
      <c r="AB57" s="1"/>
      <c r="AC57" s="1"/>
      <c r="AD57" s="1"/>
      <c r="AE57" s="1"/>
      <c r="AF57" s="1"/>
      <c r="AG57" s="1"/>
      <c r="AH57" s="1"/>
      <c r="AI57" s="1"/>
    </row>
    <row r="58" spans="1:35" ht="12" customHeight="1">
      <c r="A58" s="158"/>
      <c r="B58" s="103"/>
      <c r="C58" s="103"/>
      <c r="D58" s="103"/>
      <c r="E58" s="103"/>
      <c r="F58" s="103"/>
      <c r="G58" s="103"/>
      <c r="H58" s="103"/>
      <c r="I58" s="103"/>
      <c r="J58" s="103"/>
      <c r="K58" s="103"/>
      <c r="L58" s="103"/>
      <c r="M58" s="103"/>
      <c r="N58" s="103"/>
      <c r="O58" s="103"/>
      <c r="P58" s="103"/>
      <c r="Q58" s="103"/>
      <c r="R58" s="103"/>
      <c r="S58" s="103"/>
      <c r="T58" s="1"/>
      <c r="U58" s="1"/>
      <c r="V58" s="1"/>
      <c r="W58" s="1"/>
      <c r="X58" s="1"/>
      <c r="Y58" s="1"/>
      <c r="Z58" s="1"/>
      <c r="AA58" s="1"/>
      <c r="AB58" s="1"/>
      <c r="AC58" s="1"/>
      <c r="AD58" s="1"/>
      <c r="AE58" s="1"/>
      <c r="AF58" s="1"/>
      <c r="AG58" s="1"/>
      <c r="AH58" s="1"/>
      <c r="AI58" s="1"/>
    </row>
    <row r="59" spans="1:35" ht="12" customHeight="1">
      <c r="A59" s="158"/>
      <c r="B59" s="103"/>
      <c r="C59" s="103"/>
      <c r="D59" s="103"/>
      <c r="E59" s="103"/>
      <c r="F59" s="103"/>
      <c r="G59" s="103"/>
      <c r="H59" s="103"/>
      <c r="I59" s="103"/>
      <c r="J59" s="103"/>
      <c r="K59" s="103"/>
      <c r="L59" s="103"/>
      <c r="M59" s="103"/>
      <c r="N59" s="103"/>
      <c r="O59" s="103"/>
      <c r="P59" s="103"/>
      <c r="Q59" s="103"/>
      <c r="R59" s="103"/>
      <c r="S59" s="103"/>
      <c r="T59" s="1"/>
      <c r="U59" s="1"/>
      <c r="V59" s="1"/>
      <c r="W59" s="1"/>
      <c r="X59" s="1"/>
      <c r="Y59" s="1"/>
      <c r="Z59" s="1"/>
      <c r="AA59" s="1"/>
      <c r="AB59" s="1"/>
      <c r="AC59" s="1"/>
      <c r="AD59" s="1"/>
      <c r="AE59" s="1"/>
      <c r="AF59" s="1"/>
      <c r="AG59" s="1"/>
      <c r="AH59" s="1"/>
      <c r="AI59" s="1"/>
    </row>
    <row r="60" spans="1:35" ht="12" customHeight="1">
      <c r="A60" s="158"/>
      <c r="B60" s="103"/>
      <c r="C60" s="103"/>
      <c r="D60" s="103"/>
      <c r="E60" s="103"/>
      <c r="F60" s="103"/>
      <c r="G60" s="103"/>
      <c r="H60" s="103"/>
      <c r="I60" s="103"/>
      <c r="J60" s="103"/>
      <c r="K60" s="103"/>
      <c r="L60" s="103"/>
      <c r="M60" s="103"/>
      <c r="N60" s="103"/>
      <c r="O60" s="103"/>
      <c r="P60" s="103"/>
      <c r="Q60" s="103"/>
      <c r="R60" s="103"/>
      <c r="S60" s="103"/>
      <c r="T60" s="1"/>
      <c r="U60" s="1"/>
      <c r="V60" s="1"/>
      <c r="W60" s="1"/>
      <c r="X60" s="1"/>
      <c r="Y60" s="1"/>
      <c r="Z60" s="1"/>
      <c r="AA60" s="1"/>
      <c r="AB60" s="1"/>
      <c r="AC60" s="1"/>
      <c r="AD60" s="1"/>
      <c r="AE60" s="1"/>
      <c r="AF60" s="1"/>
      <c r="AG60" s="1"/>
      <c r="AH60" s="1"/>
      <c r="AI60" s="1"/>
    </row>
    <row r="61" spans="1:35" ht="12" customHeight="1">
      <c r="A61" s="158"/>
      <c r="B61" s="103"/>
      <c r="C61" s="103"/>
      <c r="D61" s="103"/>
      <c r="E61" s="103"/>
      <c r="F61" s="103"/>
      <c r="G61" s="103"/>
      <c r="H61" s="103"/>
      <c r="I61" s="103"/>
      <c r="J61" s="103"/>
      <c r="K61" s="103"/>
      <c r="L61" s="103"/>
      <c r="M61" s="103"/>
      <c r="N61" s="103"/>
      <c r="O61" s="103"/>
      <c r="P61" s="103"/>
      <c r="Q61" s="103"/>
      <c r="R61" s="103"/>
      <c r="S61" s="103"/>
      <c r="T61" s="1"/>
      <c r="U61" s="1"/>
      <c r="V61" s="1"/>
      <c r="W61" s="1"/>
      <c r="X61" s="1"/>
      <c r="Y61" s="1"/>
      <c r="Z61" s="1"/>
      <c r="AA61" s="1"/>
      <c r="AB61" s="1"/>
      <c r="AC61" s="1"/>
      <c r="AD61" s="1"/>
      <c r="AE61" s="1"/>
      <c r="AF61" s="1"/>
      <c r="AG61" s="1"/>
      <c r="AH61" s="1"/>
      <c r="AI61" s="1"/>
    </row>
    <row r="62" spans="1:35" ht="12" customHeight="1">
      <c r="A62" s="158"/>
      <c r="B62" s="103"/>
      <c r="C62" s="103"/>
      <c r="D62" s="103"/>
      <c r="E62" s="103"/>
      <c r="F62" s="103"/>
      <c r="G62" s="103"/>
      <c r="H62" s="103"/>
      <c r="I62" s="103"/>
      <c r="J62" s="103"/>
      <c r="K62" s="103"/>
      <c r="L62" s="103"/>
      <c r="M62" s="103"/>
      <c r="N62" s="103"/>
      <c r="O62" s="103"/>
      <c r="P62" s="103"/>
      <c r="Q62" s="103"/>
      <c r="R62" s="103"/>
      <c r="S62" s="103"/>
      <c r="T62" s="1"/>
      <c r="U62" s="1"/>
      <c r="V62" s="1"/>
      <c r="W62" s="1"/>
      <c r="X62" s="1"/>
      <c r="Y62" s="1"/>
      <c r="Z62" s="1"/>
      <c r="AA62" s="1"/>
      <c r="AB62" s="1"/>
      <c r="AC62" s="1"/>
      <c r="AD62" s="1"/>
      <c r="AE62" s="1"/>
      <c r="AF62" s="1"/>
      <c r="AG62" s="1"/>
      <c r="AH62" s="1"/>
      <c r="AI62" s="1"/>
    </row>
    <row r="63" spans="1:35" ht="12" customHeight="1">
      <c r="A63" s="158"/>
      <c r="B63" s="103"/>
      <c r="C63" s="103"/>
      <c r="D63" s="103"/>
      <c r="E63" s="103"/>
      <c r="F63" s="103"/>
      <c r="G63" s="103"/>
      <c r="H63" s="103"/>
      <c r="I63" s="103"/>
      <c r="J63" s="103"/>
      <c r="K63" s="103"/>
      <c r="L63" s="103"/>
      <c r="M63" s="103"/>
      <c r="N63" s="103"/>
      <c r="O63" s="103"/>
      <c r="P63" s="103"/>
      <c r="Q63" s="103"/>
      <c r="R63" s="103"/>
      <c r="S63" s="103"/>
      <c r="T63" s="1"/>
      <c r="U63" s="1"/>
      <c r="V63" s="1"/>
      <c r="W63" s="1"/>
      <c r="X63" s="1"/>
      <c r="Y63" s="1"/>
      <c r="Z63" s="1"/>
      <c r="AA63" s="1"/>
      <c r="AB63" s="1"/>
      <c r="AC63" s="1"/>
      <c r="AD63" s="1"/>
      <c r="AE63" s="1"/>
      <c r="AF63" s="1"/>
      <c r="AG63" s="1"/>
      <c r="AH63" s="1"/>
      <c r="AI63" s="1"/>
    </row>
    <row r="64" spans="1:35" ht="12" customHeight="1">
      <c r="A64" s="158"/>
      <c r="B64" s="103"/>
      <c r="C64" s="103"/>
      <c r="D64" s="103"/>
      <c r="E64" s="103"/>
      <c r="F64" s="103"/>
      <c r="G64" s="103"/>
      <c r="H64" s="103"/>
      <c r="I64" s="103"/>
      <c r="J64" s="103"/>
      <c r="K64" s="103"/>
      <c r="L64" s="103"/>
      <c r="M64" s="103"/>
      <c r="N64" s="103"/>
      <c r="O64" s="103"/>
      <c r="P64" s="103"/>
      <c r="Q64" s="103"/>
      <c r="R64" s="103"/>
      <c r="S64" s="103"/>
      <c r="T64" s="1"/>
      <c r="U64" s="1"/>
      <c r="V64" s="1"/>
      <c r="W64" s="1"/>
      <c r="X64" s="1"/>
      <c r="Y64" s="1"/>
      <c r="Z64" s="1"/>
      <c r="AA64" s="1"/>
      <c r="AB64" s="1"/>
      <c r="AC64" s="1"/>
      <c r="AD64" s="1"/>
      <c r="AE64" s="1"/>
      <c r="AF64" s="1"/>
      <c r="AG64" s="1"/>
      <c r="AH64" s="1"/>
      <c r="AI64" s="1"/>
    </row>
    <row r="65" spans="1:35" ht="12" customHeight="1">
      <c r="A65" s="158"/>
      <c r="B65" s="103"/>
      <c r="C65" s="103"/>
      <c r="D65" s="103"/>
      <c r="E65" s="103"/>
      <c r="F65" s="103"/>
      <c r="G65" s="103"/>
      <c r="H65" s="103"/>
      <c r="I65" s="103"/>
      <c r="J65" s="103"/>
      <c r="K65" s="103"/>
      <c r="L65" s="103"/>
      <c r="M65" s="103"/>
      <c r="N65" s="103"/>
      <c r="O65" s="103"/>
      <c r="P65" s="103"/>
      <c r="Q65" s="103"/>
      <c r="R65" s="103"/>
      <c r="S65" s="103"/>
      <c r="T65" s="1"/>
      <c r="U65" s="1"/>
      <c r="V65" s="1"/>
      <c r="W65" s="1"/>
      <c r="X65" s="1"/>
      <c r="Y65" s="1"/>
      <c r="Z65" s="1"/>
      <c r="AA65" s="1"/>
      <c r="AB65" s="1"/>
      <c r="AC65" s="1"/>
      <c r="AD65" s="1"/>
      <c r="AE65" s="1"/>
      <c r="AF65" s="1"/>
      <c r="AG65" s="1"/>
      <c r="AH65" s="1"/>
      <c r="AI65" s="1"/>
    </row>
    <row r="66" spans="1:35" ht="12" customHeight="1">
      <c r="A66" s="158"/>
      <c r="B66" s="103"/>
      <c r="C66" s="103"/>
      <c r="D66" s="103"/>
      <c r="E66" s="103"/>
      <c r="F66" s="103"/>
      <c r="G66" s="103"/>
      <c r="H66" s="103"/>
      <c r="I66" s="103"/>
      <c r="J66" s="103"/>
      <c r="K66" s="103"/>
      <c r="L66" s="103"/>
      <c r="M66" s="103"/>
      <c r="N66" s="103"/>
      <c r="O66" s="103"/>
      <c r="P66" s="103"/>
      <c r="Q66" s="103"/>
      <c r="R66" s="103"/>
      <c r="S66" s="103"/>
      <c r="T66" s="1"/>
      <c r="U66" s="1"/>
      <c r="V66" s="1"/>
      <c r="W66" s="1"/>
      <c r="X66" s="1"/>
      <c r="Y66" s="1"/>
      <c r="Z66" s="1"/>
      <c r="AA66" s="1"/>
      <c r="AB66" s="1"/>
      <c r="AC66" s="1"/>
      <c r="AD66" s="1"/>
      <c r="AE66" s="1"/>
      <c r="AF66" s="1"/>
      <c r="AG66" s="1"/>
      <c r="AH66" s="1"/>
      <c r="AI66" s="1"/>
    </row>
    <row r="67" spans="1:35" ht="12" customHeight="1">
      <c r="A67" s="158"/>
      <c r="B67" s="103"/>
      <c r="C67" s="103"/>
      <c r="D67" s="103"/>
      <c r="E67" s="103"/>
      <c r="F67" s="103"/>
      <c r="G67" s="103"/>
      <c r="H67" s="103"/>
      <c r="I67" s="103"/>
      <c r="J67" s="103"/>
      <c r="K67" s="103"/>
      <c r="L67" s="103"/>
      <c r="M67" s="103"/>
      <c r="N67" s="103"/>
      <c r="O67" s="103"/>
      <c r="P67" s="103"/>
      <c r="Q67" s="103"/>
      <c r="R67" s="103"/>
      <c r="S67" s="103"/>
      <c r="T67" s="1"/>
      <c r="U67" s="1"/>
      <c r="V67" s="1"/>
      <c r="W67" s="1"/>
      <c r="X67" s="1"/>
      <c r="Y67" s="1"/>
      <c r="Z67" s="1"/>
      <c r="AA67" s="1"/>
      <c r="AB67" s="1"/>
      <c r="AC67" s="1"/>
      <c r="AD67" s="1"/>
      <c r="AE67" s="1"/>
      <c r="AF67" s="1"/>
      <c r="AG67" s="1"/>
      <c r="AH67" s="1"/>
      <c r="AI67" s="1"/>
    </row>
    <row r="68" spans="1:35" ht="12" customHeight="1">
      <c r="A68" s="158"/>
      <c r="B68" s="103"/>
      <c r="C68" s="103"/>
      <c r="D68" s="103"/>
      <c r="E68" s="103"/>
      <c r="F68" s="103"/>
      <c r="G68" s="103"/>
      <c r="H68" s="103"/>
      <c r="I68" s="103"/>
      <c r="J68" s="103"/>
      <c r="K68" s="103"/>
      <c r="L68" s="103"/>
      <c r="M68" s="103"/>
      <c r="N68" s="103"/>
      <c r="O68" s="103"/>
      <c r="P68" s="103"/>
      <c r="Q68" s="103"/>
      <c r="R68" s="103"/>
      <c r="S68" s="103"/>
      <c r="T68" s="1"/>
      <c r="U68" s="1"/>
      <c r="V68" s="1"/>
      <c r="W68" s="1"/>
      <c r="X68" s="1"/>
      <c r="Y68" s="1"/>
      <c r="Z68" s="1"/>
      <c r="AA68" s="1"/>
      <c r="AB68" s="1"/>
      <c r="AC68" s="1"/>
      <c r="AD68" s="1"/>
      <c r="AE68" s="1"/>
      <c r="AF68" s="1"/>
      <c r="AG68" s="1"/>
      <c r="AH68" s="1"/>
      <c r="AI68" s="1"/>
    </row>
    <row r="69" spans="1:35" ht="12" customHeight="1">
      <c r="A69" s="158"/>
      <c r="B69" s="103"/>
      <c r="C69" s="103"/>
      <c r="D69" s="103"/>
      <c r="E69" s="103"/>
      <c r="F69" s="103"/>
      <c r="G69" s="103"/>
      <c r="H69" s="103"/>
      <c r="I69" s="103"/>
      <c r="J69" s="103"/>
      <c r="K69" s="103"/>
      <c r="L69" s="103"/>
      <c r="M69" s="103"/>
      <c r="N69" s="103"/>
      <c r="O69" s="103"/>
      <c r="P69" s="103"/>
      <c r="Q69" s="103"/>
      <c r="R69" s="103"/>
      <c r="S69" s="103"/>
      <c r="T69" s="1"/>
      <c r="U69" s="1"/>
      <c r="V69" s="1"/>
      <c r="W69" s="1"/>
      <c r="X69" s="1"/>
      <c r="Y69" s="1"/>
      <c r="Z69" s="1"/>
      <c r="AA69" s="1"/>
      <c r="AB69" s="1"/>
      <c r="AC69" s="1"/>
      <c r="AD69" s="1"/>
      <c r="AE69" s="1"/>
      <c r="AF69" s="1"/>
      <c r="AG69" s="1"/>
      <c r="AH69" s="1"/>
      <c r="AI69" s="1"/>
    </row>
    <row r="70" spans="1:35" ht="12" customHeight="1">
      <c r="A70" s="158"/>
      <c r="B70" s="103"/>
      <c r="C70" s="103"/>
      <c r="D70" s="103"/>
      <c r="E70" s="103"/>
      <c r="F70" s="103"/>
      <c r="G70" s="103"/>
      <c r="H70" s="103"/>
      <c r="I70" s="103"/>
      <c r="J70" s="103"/>
      <c r="K70" s="103"/>
      <c r="L70" s="103"/>
      <c r="M70" s="103"/>
      <c r="N70" s="103"/>
      <c r="O70" s="103"/>
      <c r="P70" s="103"/>
      <c r="Q70" s="103"/>
      <c r="R70" s="103"/>
      <c r="S70" s="103"/>
      <c r="T70" s="1"/>
      <c r="U70" s="1"/>
      <c r="V70" s="1"/>
      <c r="W70" s="1"/>
      <c r="X70" s="1"/>
      <c r="Y70" s="1"/>
      <c r="Z70" s="1"/>
      <c r="AA70" s="1"/>
      <c r="AB70" s="1"/>
      <c r="AC70" s="1"/>
      <c r="AD70" s="1"/>
      <c r="AE70" s="1"/>
      <c r="AF70" s="1"/>
      <c r="AG70" s="1"/>
      <c r="AH70" s="1"/>
      <c r="AI70" s="1"/>
    </row>
    <row r="71" spans="1:35" ht="12" customHeight="1">
      <c r="A71" s="158"/>
      <c r="B71" s="103"/>
      <c r="C71" s="103"/>
      <c r="D71" s="103"/>
      <c r="E71" s="103"/>
      <c r="F71" s="103"/>
      <c r="G71" s="103"/>
      <c r="H71" s="103"/>
      <c r="I71" s="103"/>
      <c r="J71" s="103"/>
      <c r="K71" s="103"/>
      <c r="L71" s="103"/>
      <c r="M71" s="103"/>
      <c r="N71" s="103"/>
      <c r="O71" s="103"/>
      <c r="P71" s="103"/>
      <c r="Q71" s="103"/>
      <c r="R71" s="103"/>
      <c r="S71" s="103"/>
      <c r="T71" s="1"/>
      <c r="U71" s="1"/>
      <c r="V71" s="1"/>
      <c r="W71" s="1"/>
      <c r="X71" s="1"/>
      <c r="Y71" s="1"/>
      <c r="Z71" s="1"/>
      <c r="AA71" s="1"/>
      <c r="AB71" s="1"/>
      <c r="AC71" s="1"/>
      <c r="AD71" s="1"/>
      <c r="AE71" s="1"/>
      <c r="AF71" s="1"/>
      <c r="AG71" s="1"/>
      <c r="AH71" s="1"/>
      <c r="AI71" s="1"/>
    </row>
    <row r="72" spans="1:35" ht="12" customHeight="1">
      <c r="A72" s="158"/>
      <c r="B72" s="103"/>
      <c r="C72" s="103"/>
      <c r="D72" s="103"/>
      <c r="E72" s="103"/>
      <c r="F72" s="103"/>
      <c r="G72" s="103"/>
      <c r="H72" s="103"/>
      <c r="I72" s="103"/>
      <c r="J72" s="103"/>
      <c r="K72" s="103"/>
      <c r="L72" s="103"/>
      <c r="M72" s="103"/>
      <c r="N72" s="103"/>
      <c r="O72" s="103"/>
      <c r="P72" s="103"/>
      <c r="Q72" s="103"/>
      <c r="R72" s="103"/>
      <c r="S72" s="103"/>
      <c r="T72" s="1"/>
      <c r="U72" s="1"/>
      <c r="V72" s="1"/>
      <c r="W72" s="1"/>
      <c r="X72" s="1"/>
      <c r="Y72" s="1"/>
      <c r="Z72" s="1"/>
      <c r="AA72" s="1"/>
      <c r="AB72" s="1"/>
      <c r="AC72" s="1"/>
      <c r="AD72" s="1"/>
      <c r="AE72" s="1"/>
      <c r="AF72" s="1"/>
      <c r="AG72" s="1"/>
      <c r="AH72" s="1"/>
      <c r="AI72" s="1"/>
    </row>
    <row r="73" spans="1:35" ht="12" customHeight="1">
      <c r="A73" s="158"/>
      <c r="B73" s="103"/>
      <c r="C73" s="103"/>
      <c r="D73" s="103"/>
      <c r="E73" s="103"/>
      <c r="F73" s="103"/>
      <c r="G73" s="103"/>
      <c r="H73" s="103"/>
      <c r="I73" s="103"/>
      <c r="J73" s="103"/>
      <c r="K73" s="103"/>
      <c r="L73" s="103"/>
      <c r="M73" s="103"/>
      <c r="N73" s="103"/>
      <c r="O73" s="103"/>
      <c r="P73" s="103"/>
      <c r="Q73" s="103"/>
      <c r="R73" s="103"/>
      <c r="S73" s="103"/>
      <c r="T73" s="1"/>
      <c r="U73" s="1"/>
      <c r="V73" s="1"/>
      <c r="W73" s="1"/>
      <c r="X73" s="1"/>
      <c r="Y73" s="1"/>
      <c r="Z73" s="1"/>
      <c r="AA73" s="1"/>
      <c r="AB73" s="1"/>
      <c r="AC73" s="1"/>
      <c r="AD73" s="1"/>
      <c r="AE73" s="1"/>
      <c r="AF73" s="1"/>
      <c r="AG73" s="1"/>
      <c r="AH73" s="1"/>
      <c r="AI73" s="1"/>
    </row>
    <row r="74" spans="1:35" ht="12" customHeight="1">
      <c r="A74" s="158"/>
      <c r="B74" s="103"/>
      <c r="C74" s="103"/>
      <c r="D74" s="103"/>
      <c r="E74" s="103"/>
      <c r="F74" s="103"/>
      <c r="G74" s="103"/>
      <c r="H74" s="103"/>
      <c r="I74" s="103"/>
      <c r="J74" s="103"/>
      <c r="K74" s="103"/>
      <c r="L74" s="103"/>
      <c r="M74" s="103"/>
      <c r="N74" s="103"/>
      <c r="O74" s="103"/>
      <c r="P74" s="103"/>
      <c r="Q74" s="103"/>
      <c r="R74" s="103"/>
      <c r="S74" s="103"/>
      <c r="T74" s="1"/>
      <c r="U74" s="1"/>
      <c r="V74" s="1"/>
      <c r="W74" s="1"/>
      <c r="X74" s="1"/>
      <c r="Y74" s="1"/>
      <c r="Z74" s="1"/>
      <c r="AA74" s="1"/>
      <c r="AB74" s="1"/>
      <c r="AC74" s="1"/>
      <c r="AD74" s="1"/>
      <c r="AE74" s="1"/>
      <c r="AF74" s="1"/>
      <c r="AG74" s="1"/>
      <c r="AH74" s="1"/>
      <c r="AI74" s="1"/>
    </row>
    <row r="75" spans="1:35" ht="12" customHeight="1">
      <c r="A75" s="158"/>
      <c r="B75" s="103"/>
      <c r="C75" s="103"/>
      <c r="D75" s="103"/>
      <c r="E75" s="103"/>
      <c r="F75" s="103"/>
      <c r="G75" s="103"/>
      <c r="H75" s="103"/>
      <c r="I75" s="103"/>
      <c r="J75" s="103"/>
      <c r="K75" s="103"/>
      <c r="L75" s="103"/>
      <c r="M75" s="103"/>
      <c r="N75" s="103"/>
      <c r="O75" s="103"/>
      <c r="P75" s="103"/>
      <c r="Q75" s="103"/>
      <c r="R75" s="103"/>
      <c r="S75" s="103"/>
      <c r="T75" s="1"/>
      <c r="U75" s="1"/>
      <c r="V75" s="1"/>
      <c r="W75" s="1"/>
      <c r="X75" s="1"/>
      <c r="Y75" s="1"/>
      <c r="Z75" s="1"/>
      <c r="AA75" s="1"/>
      <c r="AB75" s="1"/>
      <c r="AC75" s="1"/>
      <c r="AD75" s="1"/>
      <c r="AE75" s="1"/>
      <c r="AF75" s="1"/>
      <c r="AG75" s="1"/>
      <c r="AH75" s="1"/>
      <c r="AI75" s="1"/>
    </row>
    <row r="76" spans="1:35" ht="12" customHeight="1">
      <c r="A76" s="158"/>
      <c r="B76" s="103"/>
      <c r="C76" s="103"/>
      <c r="D76" s="103"/>
      <c r="E76" s="103"/>
      <c r="F76" s="103"/>
      <c r="G76" s="103"/>
      <c r="H76" s="103"/>
      <c r="I76" s="103"/>
      <c r="J76" s="103"/>
      <c r="K76" s="103"/>
      <c r="L76" s="103"/>
      <c r="M76" s="103"/>
      <c r="N76" s="103"/>
      <c r="O76" s="103"/>
      <c r="P76" s="103"/>
      <c r="Q76" s="103"/>
      <c r="R76" s="103"/>
      <c r="S76" s="103"/>
      <c r="T76" s="1"/>
      <c r="U76" s="1"/>
      <c r="V76" s="1"/>
      <c r="W76" s="1"/>
      <c r="X76" s="1"/>
      <c r="Y76" s="1"/>
      <c r="Z76" s="1"/>
      <c r="AA76" s="1"/>
      <c r="AB76" s="1"/>
      <c r="AC76" s="1"/>
      <c r="AD76" s="1"/>
      <c r="AE76" s="1"/>
      <c r="AF76" s="1"/>
      <c r="AG76" s="1"/>
      <c r="AH76" s="1"/>
      <c r="AI76" s="1"/>
    </row>
    <row r="77" spans="1:35" ht="12" customHeight="1">
      <c r="A77" s="158"/>
      <c r="B77" s="103"/>
      <c r="C77" s="103"/>
      <c r="D77" s="103"/>
      <c r="E77" s="103"/>
      <c r="F77" s="103"/>
      <c r="G77" s="103"/>
      <c r="H77" s="103"/>
      <c r="I77" s="103"/>
      <c r="J77" s="103"/>
      <c r="K77" s="103"/>
      <c r="L77" s="103"/>
      <c r="M77" s="103"/>
      <c r="N77" s="103"/>
      <c r="O77" s="103"/>
      <c r="P77" s="103"/>
      <c r="Q77" s="103"/>
      <c r="R77" s="103"/>
      <c r="S77" s="103"/>
      <c r="T77" s="1"/>
      <c r="U77" s="1"/>
      <c r="V77" s="1"/>
      <c r="W77" s="1"/>
      <c r="X77" s="1"/>
      <c r="Y77" s="1"/>
      <c r="Z77" s="1"/>
      <c r="AA77" s="1"/>
      <c r="AB77" s="1"/>
      <c r="AC77" s="1"/>
      <c r="AD77" s="1"/>
      <c r="AE77" s="1"/>
      <c r="AF77" s="1"/>
      <c r="AG77" s="1"/>
      <c r="AH77" s="1"/>
      <c r="AI77" s="1"/>
    </row>
    <row r="78" spans="1:35" ht="12" customHeight="1">
      <c r="A78" s="158"/>
      <c r="B78" s="103"/>
      <c r="C78" s="103"/>
      <c r="D78" s="103"/>
      <c r="E78" s="103"/>
      <c r="F78" s="103"/>
      <c r="G78" s="103"/>
      <c r="H78" s="103"/>
      <c r="I78" s="103"/>
      <c r="J78" s="103"/>
      <c r="K78" s="103"/>
      <c r="L78" s="103"/>
      <c r="M78" s="103"/>
      <c r="N78" s="103"/>
      <c r="O78" s="103"/>
      <c r="P78" s="103"/>
      <c r="Q78" s="103"/>
      <c r="R78" s="103"/>
      <c r="S78" s="103"/>
      <c r="T78" s="1"/>
      <c r="U78" s="1"/>
      <c r="V78" s="1"/>
      <c r="W78" s="1"/>
      <c r="X78" s="1"/>
      <c r="Y78" s="1"/>
      <c r="Z78" s="1"/>
      <c r="AA78" s="1"/>
      <c r="AB78" s="1"/>
      <c r="AC78" s="1"/>
      <c r="AD78" s="1"/>
      <c r="AE78" s="1"/>
      <c r="AF78" s="1"/>
      <c r="AG78" s="1"/>
      <c r="AH78" s="1"/>
      <c r="AI78" s="1"/>
    </row>
    <row r="79" spans="1:35" ht="12" customHeight="1">
      <c r="A79" s="158"/>
      <c r="B79" s="103"/>
      <c r="C79" s="103"/>
      <c r="D79" s="103"/>
      <c r="E79" s="103"/>
      <c r="F79" s="103"/>
      <c r="G79" s="103"/>
      <c r="H79" s="103"/>
      <c r="I79" s="103"/>
      <c r="J79" s="103"/>
      <c r="K79" s="103"/>
      <c r="L79" s="103"/>
      <c r="M79" s="103"/>
      <c r="N79" s="103"/>
      <c r="O79" s="103"/>
      <c r="P79" s="103"/>
      <c r="Q79" s="103"/>
      <c r="R79" s="103"/>
      <c r="S79" s="103"/>
      <c r="T79" s="1"/>
      <c r="U79" s="1"/>
      <c r="V79" s="1"/>
      <c r="W79" s="1"/>
      <c r="X79" s="1"/>
      <c r="Y79" s="1"/>
      <c r="Z79" s="1"/>
      <c r="AA79" s="1"/>
      <c r="AB79" s="1"/>
      <c r="AC79" s="1"/>
      <c r="AD79" s="1"/>
      <c r="AE79" s="1"/>
      <c r="AF79" s="1"/>
      <c r="AG79" s="1"/>
      <c r="AH79" s="1"/>
      <c r="AI79" s="1"/>
    </row>
    <row r="80" spans="1:35" ht="12" customHeight="1">
      <c r="A80" s="158"/>
      <c r="B80" s="103"/>
      <c r="C80" s="103"/>
      <c r="D80" s="103"/>
      <c r="E80" s="103"/>
      <c r="F80" s="103"/>
      <c r="G80" s="103"/>
      <c r="H80" s="103"/>
      <c r="I80" s="103"/>
      <c r="J80" s="103"/>
      <c r="K80" s="103"/>
      <c r="L80" s="103"/>
      <c r="M80" s="103"/>
      <c r="N80" s="103"/>
      <c r="O80" s="103"/>
      <c r="P80" s="103"/>
      <c r="Q80" s="103"/>
      <c r="R80" s="103"/>
      <c r="S80" s="103"/>
      <c r="T80" s="1"/>
      <c r="U80" s="1"/>
      <c r="V80" s="1"/>
      <c r="W80" s="1"/>
      <c r="X80" s="1"/>
      <c r="Y80" s="1"/>
      <c r="Z80" s="1"/>
      <c r="AA80" s="1"/>
      <c r="AB80" s="1"/>
      <c r="AC80" s="1"/>
      <c r="AD80" s="1"/>
      <c r="AE80" s="1"/>
      <c r="AF80" s="1"/>
      <c r="AG80" s="1"/>
      <c r="AH80" s="1"/>
      <c r="AI80" s="1"/>
    </row>
    <row r="81" spans="1:35" ht="12" customHeight="1">
      <c r="A81" s="158"/>
      <c r="B81" s="103"/>
      <c r="C81" s="103"/>
      <c r="D81" s="103"/>
      <c r="E81" s="103"/>
      <c r="F81" s="103"/>
      <c r="G81" s="103"/>
      <c r="H81" s="103"/>
      <c r="I81" s="103"/>
      <c r="J81" s="103"/>
      <c r="K81" s="103"/>
      <c r="L81" s="103"/>
      <c r="M81" s="103"/>
      <c r="N81" s="103"/>
      <c r="O81" s="103"/>
      <c r="P81" s="103"/>
      <c r="Q81" s="103"/>
      <c r="R81" s="103"/>
      <c r="S81" s="103"/>
      <c r="T81" s="1"/>
      <c r="U81" s="1"/>
      <c r="V81" s="1"/>
      <c r="W81" s="1"/>
      <c r="X81" s="1"/>
      <c r="Y81" s="1"/>
      <c r="Z81" s="1"/>
      <c r="AA81" s="1"/>
      <c r="AB81" s="1"/>
      <c r="AC81" s="1"/>
      <c r="AD81" s="1"/>
      <c r="AE81" s="1"/>
      <c r="AF81" s="1"/>
      <c r="AG81" s="1"/>
      <c r="AH81" s="1"/>
      <c r="AI81" s="1"/>
    </row>
    <row r="82" spans="1:35" ht="12" customHeight="1">
      <c r="A82" s="158"/>
      <c r="B82" s="103"/>
      <c r="C82" s="103"/>
      <c r="D82" s="103"/>
      <c r="E82" s="103"/>
      <c r="F82" s="103"/>
      <c r="G82" s="103"/>
      <c r="H82" s="103"/>
      <c r="I82" s="103"/>
      <c r="J82" s="103"/>
      <c r="K82" s="103"/>
      <c r="L82" s="103"/>
      <c r="M82" s="103"/>
      <c r="N82" s="103"/>
      <c r="O82" s="103"/>
      <c r="P82" s="103"/>
      <c r="Q82" s="103"/>
      <c r="R82" s="103"/>
      <c r="S82" s="103"/>
      <c r="T82" s="1"/>
      <c r="U82" s="1"/>
      <c r="V82" s="1"/>
      <c r="W82" s="1"/>
      <c r="X82" s="1"/>
      <c r="Y82" s="1"/>
      <c r="Z82" s="1"/>
      <c r="AA82" s="1"/>
      <c r="AB82" s="1"/>
      <c r="AC82" s="1"/>
      <c r="AD82" s="1"/>
      <c r="AE82" s="1"/>
      <c r="AF82" s="1"/>
      <c r="AG82" s="1"/>
      <c r="AH82" s="1"/>
      <c r="AI82" s="1"/>
    </row>
    <row r="83" spans="1:35" ht="12" customHeight="1">
      <c r="A83" s="158"/>
      <c r="B83" s="103"/>
      <c r="C83" s="103"/>
      <c r="D83" s="103"/>
      <c r="E83" s="103"/>
      <c r="F83" s="103"/>
      <c r="G83" s="103"/>
      <c r="H83" s="103"/>
      <c r="I83" s="103"/>
      <c r="J83" s="103"/>
      <c r="K83" s="103"/>
      <c r="L83" s="103"/>
      <c r="M83" s="103"/>
      <c r="N83" s="103"/>
      <c r="O83" s="103"/>
      <c r="P83" s="103"/>
      <c r="Q83" s="103"/>
      <c r="R83" s="103"/>
      <c r="S83" s="103"/>
      <c r="T83" s="1"/>
      <c r="U83" s="1"/>
      <c r="V83" s="1"/>
      <c r="W83" s="1"/>
      <c r="X83" s="1"/>
      <c r="Y83" s="1"/>
      <c r="Z83" s="1"/>
      <c r="AA83" s="1"/>
      <c r="AB83" s="1"/>
      <c r="AC83" s="1"/>
      <c r="AD83" s="1"/>
      <c r="AE83" s="1"/>
      <c r="AF83" s="1"/>
      <c r="AG83" s="1"/>
      <c r="AH83" s="1"/>
      <c r="AI83" s="1"/>
    </row>
    <row r="84" spans="1:35" ht="12" customHeight="1">
      <c r="A84" s="158"/>
      <c r="B84" s="103"/>
      <c r="C84" s="103"/>
      <c r="D84" s="103"/>
      <c r="E84" s="103"/>
      <c r="F84" s="103"/>
      <c r="G84" s="103"/>
      <c r="H84" s="103"/>
      <c r="I84" s="103"/>
      <c r="J84" s="103"/>
      <c r="K84" s="103"/>
      <c r="L84" s="103"/>
      <c r="M84" s="103"/>
      <c r="N84" s="103"/>
      <c r="O84" s="103"/>
      <c r="P84" s="103"/>
      <c r="Q84" s="103"/>
      <c r="R84" s="103"/>
      <c r="S84" s="103"/>
      <c r="T84" s="1"/>
      <c r="U84" s="1"/>
      <c r="V84" s="1"/>
      <c r="W84" s="1"/>
      <c r="X84" s="1"/>
      <c r="Y84" s="1"/>
      <c r="Z84" s="1"/>
      <c r="AA84" s="1"/>
      <c r="AB84" s="1"/>
      <c r="AC84" s="1"/>
      <c r="AD84" s="1"/>
      <c r="AE84" s="1"/>
      <c r="AF84" s="1"/>
      <c r="AG84" s="1"/>
      <c r="AH84" s="1"/>
      <c r="AI84" s="1"/>
    </row>
    <row r="85" spans="1:35" ht="12" customHeight="1">
      <c r="A85" s="158"/>
      <c r="B85" s="103"/>
      <c r="C85" s="103"/>
      <c r="D85" s="103"/>
      <c r="E85" s="103"/>
      <c r="F85" s="103"/>
      <c r="G85" s="103"/>
      <c r="H85" s="103"/>
      <c r="I85" s="103"/>
      <c r="J85" s="103"/>
      <c r="K85" s="103"/>
      <c r="L85" s="103"/>
      <c r="M85" s="103"/>
      <c r="N85" s="103"/>
      <c r="O85" s="103"/>
      <c r="P85" s="103"/>
      <c r="Q85" s="103"/>
      <c r="R85" s="103"/>
      <c r="S85" s="103"/>
      <c r="T85" s="1"/>
      <c r="U85" s="1"/>
      <c r="V85" s="1"/>
      <c r="W85" s="1"/>
      <c r="X85" s="1"/>
      <c r="Y85" s="1"/>
      <c r="Z85" s="1"/>
      <c r="AA85" s="1"/>
      <c r="AB85" s="1"/>
      <c r="AC85" s="1"/>
      <c r="AD85" s="1"/>
      <c r="AE85" s="1"/>
      <c r="AF85" s="1"/>
      <c r="AG85" s="1"/>
      <c r="AH85" s="1"/>
      <c r="AI85" s="1"/>
    </row>
    <row r="86" spans="1:35" ht="12" customHeight="1">
      <c r="A86" s="158"/>
      <c r="B86" s="103"/>
      <c r="C86" s="103"/>
      <c r="D86" s="103"/>
      <c r="E86" s="103"/>
      <c r="F86" s="103"/>
      <c r="G86" s="103"/>
      <c r="H86" s="103"/>
      <c r="I86" s="103"/>
      <c r="J86" s="103"/>
      <c r="K86" s="103"/>
      <c r="L86" s="103"/>
      <c r="M86" s="103"/>
      <c r="N86" s="103"/>
      <c r="O86" s="103"/>
      <c r="P86" s="103"/>
      <c r="Q86" s="103"/>
      <c r="R86" s="103"/>
      <c r="S86" s="103"/>
      <c r="T86" s="1"/>
      <c r="U86" s="1"/>
      <c r="V86" s="1"/>
      <c r="W86" s="1"/>
      <c r="X86" s="1"/>
      <c r="Y86" s="1"/>
      <c r="Z86" s="1"/>
      <c r="AA86" s="1"/>
      <c r="AB86" s="1"/>
      <c r="AC86" s="1"/>
      <c r="AD86" s="1"/>
      <c r="AE86" s="1"/>
      <c r="AF86" s="1"/>
      <c r="AG86" s="1"/>
      <c r="AH86" s="1"/>
      <c r="AI86" s="1"/>
    </row>
    <row r="87" spans="1:35" ht="12" customHeight="1">
      <c r="A87" s="158"/>
      <c r="B87" s="103"/>
      <c r="C87" s="103"/>
      <c r="D87" s="103"/>
      <c r="E87" s="103"/>
      <c r="F87" s="103"/>
      <c r="G87" s="103"/>
      <c r="H87" s="103"/>
      <c r="I87" s="103"/>
      <c r="J87" s="103"/>
      <c r="K87" s="103"/>
      <c r="L87" s="103"/>
      <c r="M87" s="103"/>
      <c r="N87" s="103"/>
      <c r="O87" s="103"/>
      <c r="P87" s="103"/>
      <c r="Q87" s="103"/>
      <c r="R87" s="103"/>
      <c r="S87" s="103"/>
      <c r="T87" s="1"/>
      <c r="U87" s="1"/>
      <c r="V87" s="1"/>
      <c r="W87" s="1"/>
      <c r="X87" s="1"/>
      <c r="Y87" s="1"/>
      <c r="Z87" s="1"/>
      <c r="AA87" s="1"/>
      <c r="AB87" s="1"/>
      <c r="AC87" s="1"/>
      <c r="AD87" s="1"/>
      <c r="AE87" s="1"/>
      <c r="AF87" s="1"/>
      <c r="AG87" s="1"/>
      <c r="AH87" s="1"/>
      <c r="AI87" s="1"/>
    </row>
    <row r="88" spans="1:35" ht="12" customHeight="1">
      <c r="A88" s="158"/>
      <c r="B88" s="103"/>
      <c r="C88" s="103"/>
      <c r="D88" s="103"/>
      <c r="E88" s="103"/>
      <c r="F88" s="103"/>
      <c r="G88" s="103"/>
      <c r="H88" s="103"/>
      <c r="I88" s="103"/>
      <c r="J88" s="103"/>
      <c r="K88" s="103"/>
      <c r="L88" s="103"/>
      <c r="M88" s="103"/>
      <c r="N88" s="103"/>
      <c r="O88" s="103"/>
      <c r="P88" s="103"/>
      <c r="Q88" s="103"/>
      <c r="R88" s="103"/>
      <c r="S88" s="103"/>
      <c r="T88" s="1"/>
      <c r="U88" s="1"/>
      <c r="V88" s="1"/>
      <c r="W88" s="1"/>
      <c r="X88" s="1"/>
      <c r="Y88" s="1"/>
      <c r="Z88" s="1"/>
      <c r="AA88" s="1"/>
      <c r="AB88" s="1"/>
      <c r="AC88" s="1"/>
      <c r="AD88" s="1"/>
      <c r="AE88" s="1"/>
      <c r="AF88" s="1"/>
      <c r="AG88" s="1"/>
      <c r="AH88" s="1"/>
      <c r="AI88" s="1"/>
    </row>
    <row r="89" spans="1:35" ht="12" customHeight="1">
      <c r="A89" s="158"/>
      <c r="B89" s="103"/>
      <c r="C89" s="103"/>
      <c r="D89" s="103"/>
      <c r="E89" s="103"/>
      <c r="F89" s="103"/>
      <c r="G89" s="103"/>
      <c r="H89" s="103"/>
      <c r="I89" s="103"/>
      <c r="J89" s="103"/>
      <c r="K89" s="103"/>
      <c r="L89" s="103"/>
      <c r="M89" s="103"/>
      <c r="N89" s="103"/>
      <c r="O89" s="103"/>
      <c r="P89" s="103"/>
      <c r="Q89" s="103"/>
      <c r="R89" s="103"/>
      <c r="S89" s="103"/>
      <c r="T89" s="1"/>
      <c r="U89" s="1"/>
      <c r="V89" s="1"/>
      <c r="W89" s="1"/>
      <c r="X89" s="1"/>
      <c r="Y89" s="1"/>
      <c r="Z89" s="1"/>
      <c r="AA89" s="1"/>
      <c r="AB89" s="1"/>
      <c r="AC89" s="1"/>
      <c r="AD89" s="1"/>
      <c r="AE89" s="1"/>
      <c r="AF89" s="1"/>
      <c r="AG89" s="1"/>
      <c r="AH89" s="1"/>
      <c r="AI89" s="1"/>
    </row>
    <row r="90" spans="1:35" ht="12" customHeight="1">
      <c r="A90" s="158"/>
      <c r="B90" s="103"/>
      <c r="C90" s="103"/>
      <c r="D90" s="103"/>
      <c r="E90" s="103"/>
      <c r="F90" s="103"/>
      <c r="G90" s="103"/>
      <c r="H90" s="103"/>
      <c r="I90" s="103"/>
      <c r="J90" s="103"/>
      <c r="K90" s="103"/>
      <c r="L90" s="103"/>
      <c r="M90" s="103"/>
      <c r="N90" s="103"/>
      <c r="O90" s="103"/>
      <c r="P90" s="103"/>
      <c r="Q90" s="103"/>
      <c r="R90" s="103"/>
      <c r="S90" s="103"/>
      <c r="T90" s="1"/>
      <c r="U90" s="1"/>
      <c r="V90" s="1"/>
      <c r="W90" s="1"/>
      <c r="X90" s="1"/>
      <c r="Y90" s="1"/>
      <c r="Z90" s="1"/>
      <c r="AA90" s="1"/>
      <c r="AB90" s="1"/>
      <c r="AC90" s="1"/>
      <c r="AD90" s="1"/>
      <c r="AE90" s="1"/>
      <c r="AF90" s="1"/>
      <c r="AG90" s="1"/>
      <c r="AH90" s="1"/>
      <c r="AI90" s="1"/>
    </row>
    <row r="91" spans="1:35" ht="12" customHeight="1">
      <c r="A91" s="158"/>
      <c r="B91" s="103"/>
      <c r="C91" s="103"/>
      <c r="D91" s="103"/>
      <c r="E91" s="103"/>
      <c r="F91" s="103"/>
      <c r="G91" s="103"/>
      <c r="H91" s="103"/>
      <c r="I91" s="103"/>
      <c r="J91" s="103"/>
      <c r="K91" s="103"/>
      <c r="L91" s="103"/>
      <c r="M91" s="103"/>
      <c r="N91" s="103"/>
      <c r="O91" s="103"/>
      <c r="P91" s="103"/>
      <c r="Q91" s="103"/>
      <c r="R91" s="103"/>
      <c r="S91" s="103"/>
      <c r="T91" s="1"/>
      <c r="U91" s="1"/>
      <c r="V91" s="1"/>
      <c r="W91" s="1"/>
      <c r="X91" s="1"/>
      <c r="Y91" s="1"/>
      <c r="Z91" s="1"/>
      <c r="AA91" s="1"/>
      <c r="AB91" s="1"/>
      <c r="AC91" s="1"/>
      <c r="AD91" s="1"/>
      <c r="AE91" s="1"/>
      <c r="AF91" s="1"/>
      <c r="AG91" s="1"/>
      <c r="AH91" s="1"/>
      <c r="AI91" s="1"/>
    </row>
    <row r="92" spans="1:35" ht="12" customHeight="1">
      <c r="A92" s="158"/>
      <c r="B92" s="103"/>
      <c r="C92" s="103"/>
      <c r="D92" s="103"/>
      <c r="E92" s="103"/>
      <c r="F92" s="103"/>
      <c r="G92" s="103"/>
      <c r="H92" s="103"/>
      <c r="I92" s="103"/>
      <c r="J92" s="103"/>
      <c r="K92" s="103"/>
      <c r="L92" s="103"/>
      <c r="M92" s="103"/>
      <c r="N92" s="103"/>
      <c r="O92" s="103"/>
      <c r="P92" s="103"/>
      <c r="Q92" s="103"/>
      <c r="R92" s="103"/>
      <c r="S92" s="103"/>
      <c r="T92" s="1"/>
      <c r="U92" s="1"/>
      <c r="V92" s="1"/>
      <c r="W92" s="1"/>
      <c r="X92" s="1"/>
      <c r="Y92" s="1"/>
      <c r="Z92" s="1"/>
      <c r="AA92" s="1"/>
      <c r="AB92" s="1"/>
      <c r="AC92" s="1"/>
      <c r="AD92" s="1"/>
      <c r="AE92" s="1"/>
      <c r="AF92" s="1"/>
      <c r="AG92" s="1"/>
      <c r="AH92" s="1"/>
      <c r="AI92" s="1"/>
    </row>
    <row r="93" spans="1:35" ht="12" customHeight="1">
      <c r="A93" s="158"/>
      <c r="B93" s="103"/>
      <c r="C93" s="103"/>
      <c r="D93" s="103"/>
      <c r="E93" s="103"/>
      <c r="F93" s="103"/>
      <c r="G93" s="103"/>
      <c r="H93" s="103"/>
      <c r="I93" s="103"/>
      <c r="J93" s="103"/>
      <c r="K93" s="103"/>
      <c r="L93" s="103"/>
      <c r="M93" s="103"/>
      <c r="N93" s="103"/>
      <c r="O93" s="103"/>
      <c r="P93" s="103"/>
      <c r="Q93" s="103"/>
      <c r="R93" s="103"/>
      <c r="S93" s="103"/>
      <c r="T93" s="1"/>
      <c r="U93" s="1"/>
      <c r="V93" s="1"/>
      <c r="W93" s="1"/>
      <c r="X93" s="1"/>
      <c r="Y93" s="1"/>
      <c r="Z93" s="1"/>
      <c r="AA93" s="1"/>
      <c r="AB93" s="1"/>
      <c r="AC93" s="1"/>
      <c r="AD93" s="1"/>
      <c r="AE93" s="1"/>
      <c r="AF93" s="1"/>
      <c r="AG93" s="1"/>
      <c r="AH93" s="1"/>
      <c r="AI93" s="1"/>
    </row>
    <row r="94" spans="1:35" ht="12" customHeight="1">
      <c r="A94" s="158"/>
      <c r="B94" s="103"/>
      <c r="C94" s="103"/>
      <c r="D94" s="103"/>
      <c r="E94" s="103"/>
      <c r="F94" s="103"/>
      <c r="G94" s="103"/>
      <c r="H94" s="103"/>
      <c r="I94" s="103"/>
      <c r="J94" s="103"/>
      <c r="K94" s="103"/>
      <c r="L94" s="103"/>
      <c r="M94" s="103"/>
      <c r="N94" s="103"/>
      <c r="O94" s="103"/>
      <c r="P94" s="103"/>
      <c r="Q94" s="103"/>
      <c r="R94" s="103"/>
      <c r="S94" s="103"/>
      <c r="T94" s="1"/>
      <c r="U94" s="1"/>
      <c r="V94" s="1"/>
      <c r="W94" s="1"/>
      <c r="X94" s="1"/>
      <c r="Y94" s="1"/>
      <c r="Z94" s="1"/>
      <c r="AA94" s="1"/>
      <c r="AB94" s="1"/>
      <c r="AC94" s="1"/>
      <c r="AD94" s="1"/>
      <c r="AE94" s="1"/>
      <c r="AF94" s="1"/>
      <c r="AG94" s="1"/>
      <c r="AH94" s="1"/>
      <c r="AI94" s="1"/>
    </row>
    <row r="95" spans="1:35" ht="12" customHeight="1">
      <c r="A95" s="158"/>
      <c r="B95" s="103"/>
      <c r="C95" s="103"/>
      <c r="D95" s="103"/>
      <c r="E95" s="103"/>
      <c r="F95" s="103"/>
      <c r="G95" s="103"/>
      <c r="H95" s="103"/>
      <c r="I95" s="103"/>
      <c r="J95" s="103"/>
      <c r="K95" s="103"/>
      <c r="L95" s="103"/>
      <c r="M95" s="103"/>
      <c r="N95" s="103"/>
      <c r="O95" s="103"/>
      <c r="P95" s="103"/>
      <c r="Q95" s="103"/>
      <c r="R95" s="103"/>
      <c r="S95" s="103"/>
      <c r="T95" s="1"/>
      <c r="U95" s="1"/>
      <c r="V95" s="1"/>
      <c r="W95" s="1"/>
      <c r="X95" s="1"/>
      <c r="Y95" s="1"/>
      <c r="Z95" s="1"/>
      <c r="AA95" s="1"/>
      <c r="AB95" s="1"/>
      <c r="AC95" s="1"/>
      <c r="AD95" s="1"/>
      <c r="AE95" s="1"/>
      <c r="AF95" s="1"/>
      <c r="AG95" s="1"/>
      <c r="AH95" s="1"/>
      <c r="AI95" s="1"/>
    </row>
    <row r="96" spans="1:35" ht="12" customHeight="1">
      <c r="A96" s="158"/>
      <c r="B96" s="103"/>
      <c r="C96" s="103"/>
      <c r="D96" s="103"/>
      <c r="E96" s="103"/>
      <c r="F96" s="103"/>
      <c r="G96" s="103"/>
      <c r="H96" s="103"/>
      <c r="I96" s="103"/>
      <c r="J96" s="103"/>
      <c r="K96" s="103"/>
      <c r="L96" s="103"/>
      <c r="M96" s="103"/>
      <c r="N96" s="103"/>
      <c r="O96" s="103"/>
      <c r="P96" s="103"/>
      <c r="Q96" s="103"/>
      <c r="R96" s="103"/>
      <c r="S96" s="103"/>
      <c r="T96" s="1"/>
      <c r="U96" s="1"/>
      <c r="V96" s="1"/>
      <c r="W96" s="1"/>
      <c r="X96" s="1"/>
      <c r="Y96" s="1"/>
      <c r="Z96" s="1"/>
      <c r="AA96" s="1"/>
      <c r="AB96" s="1"/>
      <c r="AC96" s="1"/>
      <c r="AD96" s="1"/>
      <c r="AE96" s="1"/>
      <c r="AF96" s="1"/>
      <c r="AG96" s="1"/>
      <c r="AH96" s="1"/>
      <c r="AI96" s="1"/>
    </row>
    <row r="97" spans="1:35" ht="12" customHeight="1">
      <c r="A97" s="158"/>
      <c r="B97" s="103"/>
      <c r="C97" s="103"/>
      <c r="D97" s="103"/>
      <c r="E97" s="103"/>
      <c r="F97" s="103"/>
      <c r="G97" s="103"/>
      <c r="H97" s="103"/>
      <c r="I97" s="103"/>
      <c r="J97" s="103"/>
      <c r="K97" s="103"/>
      <c r="L97" s="103"/>
      <c r="M97" s="103"/>
      <c r="N97" s="103"/>
      <c r="O97" s="103"/>
      <c r="P97" s="103"/>
      <c r="Q97" s="103"/>
      <c r="R97" s="103"/>
      <c r="S97" s="103"/>
      <c r="T97" s="1"/>
      <c r="U97" s="1"/>
      <c r="V97" s="1"/>
      <c r="W97" s="1"/>
      <c r="X97" s="1"/>
      <c r="Y97" s="1"/>
      <c r="Z97" s="1"/>
      <c r="AA97" s="1"/>
      <c r="AB97" s="1"/>
      <c r="AC97" s="1"/>
      <c r="AD97" s="1"/>
      <c r="AE97" s="1"/>
      <c r="AF97" s="1"/>
      <c r="AG97" s="1"/>
      <c r="AH97" s="1"/>
      <c r="AI97" s="1"/>
    </row>
    <row r="98" spans="1:35" ht="12" customHeight="1">
      <c r="A98" s="158"/>
      <c r="B98" s="103"/>
      <c r="C98" s="103"/>
      <c r="D98" s="103"/>
      <c r="E98" s="103"/>
      <c r="F98" s="103"/>
      <c r="G98" s="103"/>
      <c r="H98" s="103"/>
      <c r="I98" s="103"/>
      <c r="J98" s="103"/>
      <c r="K98" s="103"/>
      <c r="L98" s="103"/>
      <c r="M98" s="103"/>
      <c r="N98" s="103"/>
      <c r="O98" s="103"/>
      <c r="P98" s="103"/>
      <c r="Q98" s="103"/>
      <c r="R98" s="103"/>
      <c r="S98" s="103"/>
      <c r="T98" s="1"/>
      <c r="U98" s="1"/>
      <c r="V98" s="1"/>
      <c r="W98" s="1"/>
      <c r="X98" s="1"/>
      <c r="Y98" s="1"/>
      <c r="Z98" s="1"/>
      <c r="AA98" s="1"/>
      <c r="AB98" s="1"/>
      <c r="AC98" s="1"/>
      <c r="AD98" s="1"/>
      <c r="AE98" s="1"/>
      <c r="AF98" s="1"/>
      <c r="AG98" s="1"/>
      <c r="AH98" s="1"/>
      <c r="AI98" s="1"/>
    </row>
    <row r="99" spans="1:35" ht="12" customHeight="1">
      <c r="A99" s="158"/>
      <c r="B99" s="103"/>
      <c r="C99" s="103"/>
      <c r="D99" s="103"/>
      <c r="E99" s="103"/>
      <c r="F99" s="103"/>
      <c r="G99" s="103"/>
      <c r="H99" s="103"/>
      <c r="I99" s="103"/>
      <c r="J99" s="103"/>
      <c r="K99" s="103"/>
      <c r="L99" s="103"/>
      <c r="M99" s="103"/>
      <c r="N99" s="103"/>
      <c r="O99" s="103"/>
      <c r="P99" s="103"/>
      <c r="Q99" s="103"/>
      <c r="R99" s="103"/>
      <c r="S99" s="103"/>
      <c r="T99" s="1"/>
      <c r="U99" s="1"/>
      <c r="V99" s="1"/>
      <c r="W99" s="1"/>
      <c r="X99" s="1"/>
      <c r="Y99" s="1"/>
      <c r="Z99" s="1"/>
      <c r="AA99" s="1"/>
      <c r="AB99" s="1"/>
      <c r="AC99" s="1"/>
      <c r="AD99" s="1"/>
      <c r="AE99" s="1"/>
      <c r="AF99" s="1"/>
      <c r="AG99" s="1"/>
      <c r="AH99" s="1"/>
      <c r="AI99" s="1"/>
    </row>
    <row r="100" spans="1:35" ht="12" customHeight="1">
      <c r="A100" s="158"/>
      <c r="B100" s="103"/>
      <c r="C100" s="103"/>
      <c r="D100" s="103"/>
      <c r="E100" s="103"/>
      <c r="F100" s="103"/>
      <c r="G100" s="103"/>
      <c r="H100" s="103"/>
      <c r="I100" s="103"/>
      <c r="J100" s="103"/>
      <c r="K100" s="103"/>
      <c r="L100" s="103"/>
      <c r="M100" s="103"/>
      <c r="N100" s="103"/>
      <c r="O100" s="103"/>
      <c r="P100" s="103"/>
      <c r="Q100" s="103"/>
      <c r="R100" s="103"/>
      <c r="S100" s="103"/>
      <c r="T100" s="1"/>
      <c r="U100" s="1"/>
      <c r="V100" s="1"/>
      <c r="W100" s="1"/>
      <c r="X100" s="1"/>
      <c r="Y100" s="1"/>
      <c r="Z100" s="1"/>
      <c r="AA100" s="1"/>
      <c r="AB100" s="1"/>
      <c r="AC100" s="1"/>
      <c r="AD100" s="1"/>
      <c r="AE100" s="1"/>
      <c r="AF100" s="1"/>
      <c r="AG100" s="1"/>
      <c r="AH100" s="1"/>
      <c r="AI100" s="1"/>
    </row>
    <row r="101" spans="1:35" ht="12" customHeight="1">
      <c r="A101" s="158"/>
      <c r="B101" s="103"/>
      <c r="C101" s="103"/>
      <c r="D101" s="103"/>
      <c r="E101" s="103"/>
      <c r="F101" s="103"/>
      <c r="G101" s="103"/>
      <c r="H101" s="103"/>
      <c r="I101" s="103"/>
      <c r="J101" s="103"/>
      <c r="K101" s="103"/>
      <c r="L101" s="103"/>
      <c r="M101" s="103"/>
      <c r="N101" s="103"/>
      <c r="O101" s="103"/>
      <c r="P101" s="103"/>
      <c r="Q101" s="103"/>
      <c r="R101" s="103"/>
      <c r="S101" s="103"/>
      <c r="T101" s="1"/>
      <c r="U101" s="1"/>
      <c r="V101" s="1"/>
      <c r="W101" s="1"/>
      <c r="X101" s="1"/>
      <c r="Y101" s="1"/>
      <c r="Z101" s="1"/>
      <c r="AA101" s="1"/>
      <c r="AB101" s="1"/>
      <c r="AC101" s="1"/>
      <c r="AD101" s="1"/>
      <c r="AE101" s="1"/>
      <c r="AF101" s="1"/>
      <c r="AG101" s="1"/>
      <c r="AH101" s="1"/>
      <c r="AI101" s="1"/>
    </row>
    <row r="102" spans="1:35" ht="12" customHeight="1">
      <c r="A102" s="158"/>
      <c r="B102" s="103"/>
      <c r="C102" s="103"/>
      <c r="D102" s="103"/>
      <c r="E102" s="103"/>
      <c r="F102" s="103"/>
      <c r="G102" s="103"/>
      <c r="H102" s="103"/>
      <c r="I102" s="103"/>
      <c r="J102" s="103"/>
      <c r="K102" s="103"/>
      <c r="L102" s="103"/>
      <c r="M102" s="103"/>
      <c r="N102" s="103"/>
      <c r="O102" s="103"/>
      <c r="P102" s="103"/>
      <c r="Q102" s="103"/>
      <c r="R102" s="103"/>
      <c r="S102" s="103"/>
      <c r="T102" s="1"/>
      <c r="U102" s="1"/>
      <c r="V102" s="1"/>
      <c r="W102" s="1"/>
      <c r="X102" s="1"/>
      <c r="Y102" s="1"/>
      <c r="Z102" s="1"/>
      <c r="AA102" s="1"/>
      <c r="AB102" s="1"/>
      <c r="AC102" s="1"/>
      <c r="AD102" s="1"/>
      <c r="AE102" s="1"/>
      <c r="AF102" s="1"/>
      <c r="AG102" s="1"/>
      <c r="AH102" s="1"/>
      <c r="AI102" s="1"/>
    </row>
    <row r="103" spans="1:35" ht="12" customHeight="1">
      <c r="A103" s="158"/>
      <c r="B103" s="103"/>
      <c r="C103" s="103"/>
      <c r="D103" s="103"/>
      <c r="E103" s="103"/>
      <c r="F103" s="103"/>
      <c r="G103" s="103"/>
      <c r="H103" s="103"/>
      <c r="I103" s="103"/>
      <c r="J103" s="103"/>
      <c r="K103" s="103"/>
      <c r="L103" s="103"/>
      <c r="M103" s="103"/>
      <c r="N103" s="103"/>
      <c r="O103" s="103"/>
      <c r="P103" s="103"/>
      <c r="Q103" s="103"/>
      <c r="R103" s="103"/>
      <c r="S103" s="103"/>
      <c r="T103" s="1"/>
      <c r="U103" s="1"/>
      <c r="V103" s="1"/>
      <c r="W103" s="1"/>
      <c r="X103" s="1"/>
      <c r="Y103" s="1"/>
      <c r="Z103" s="1"/>
      <c r="AA103" s="1"/>
      <c r="AB103" s="1"/>
      <c r="AC103" s="1"/>
      <c r="AD103" s="1"/>
      <c r="AE103" s="1"/>
      <c r="AF103" s="1"/>
      <c r="AG103" s="1"/>
      <c r="AH103" s="1"/>
      <c r="AI103" s="1"/>
    </row>
    <row r="104" spans="1:35" ht="12" customHeight="1">
      <c r="A104" s="158"/>
      <c r="B104" s="103"/>
      <c r="C104" s="103"/>
      <c r="D104" s="103"/>
      <c r="E104" s="103"/>
      <c r="F104" s="103"/>
      <c r="G104" s="103"/>
      <c r="H104" s="103"/>
      <c r="I104" s="103"/>
      <c r="J104" s="103"/>
      <c r="K104" s="103"/>
      <c r="L104" s="103"/>
      <c r="M104" s="103"/>
      <c r="N104" s="103"/>
      <c r="O104" s="103"/>
      <c r="P104" s="103"/>
      <c r="Q104" s="103"/>
      <c r="R104" s="103"/>
      <c r="S104" s="103"/>
      <c r="T104" s="1"/>
      <c r="U104" s="1"/>
      <c r="V104" s="1"/>
      <c r="W104" s="1"/>
      <c r="X104" s="1"/>
      <c r="Y104" s="1"/>
      <c r="Z104" s="1"/>
      <c r="AA104" s="1"/>
      <c r="AB104" s="1"/>
      <c r="AC104" s="1"/>
      <c r="AD104" s="1"/>
      <c r="AE104" s="1"/>
      <c r="AF104" s="1"/>
      <c r="AG104" s="1"/>
      <c r="AH104" s="1"/>
      <c r="AI104" s="1"/>
    </row>
    <row r="105" spans="1:35" ht="12" customHeight="1">
      <c r="A105" s="158"/>
      <c r="B105" s="103"/>
      <c r="C105" s="103"/>
      <c r="D105" s="103"/>
      <c r="E105" s="103"/>
      <c r="F105" s="103"/>
      <c r="G105" s="103"/>
      <c r="H105" s="103"/>
      <c r="I105" s="103"/>
      <c r="J105" s="103"/>
      <c r="K105" s="103"/>
      <c r="L105" s="103"/>
      <c r="M105" s="103"/>
      <c r="N105" s="103"/>
      <c r="O105" s="103"/>
      <c r="P105" s="103"/>
      <c r="Q105" s="103"/>
      <c r="R105" s="103"/>
      <c r="S105" s="103"/>
      <c r="T105" s="1"/>
      <c r="U105" s="1"/>
      <c r="V105" s="1"/>
      <c r="W105" s="1"/>
      <c r="X105" s="1"/>
      <c r="Y105" s="1"/>
      <c r="Z105" s="1"/>
      <c r="AA105" s="1"/>
      <c r="AB105" s="1"/>
      <c r="AC105" s="1"/>
      <c r="AD105" s="1"/>
      <c r="AE105" s="1"/>
      <c r="AF105" s="1"/>
      <c r="AG105" s="1"/>
      <c r="AH105" s="1"/>
      <c r="AI105" s="1"/>
    </row>
    <row r="106" spans="1:35" ht="12" customHeight="1">
      <c r="A106" s="158"/>
      <c r="B106" s="103"/>
      <c r="C106" s="103"/>
      <c r="D106" s="103"/>
      <c r="E106" s="103"/>
      <c r="F106" s="103"/>
      <c r="G106" s="103"/>
      <c r="H106" s="103"/>
      <c r="I106" s="103"/>
      <c r="J106" s="103"/>
      <c r="K106" s="103"/>
      <c r="L106" s="103"/>
      <c r="M106" s="103"/>
      <c r="N106" s="103"/>
      <c r="O106" s="103"/>
      <c r="P106" s="103"/>
      <c r="Q106" s="103"/>
      <c r="R106" s="103"/>
      <c r="S106" s="103"/>
      <c r="T106" s="1"/>
      <c r="U106" s="1"/>
      <c r="V106" s="1"/>
      <c r="W106" s="1"/>
      <c r="X106" s="1"/>
      <c r="Y106" s="1"/>
      <c r="Z106" s="1"/>
      <c r="AA106" s="1"/>
      <c r="AB106" s="1"/>
      <c r="AC106" s="1"/>
      <c r="AD106" s="1"/>
      <c r="AE106" s="1"/>
      <c r="AF106" s="1"/>
      <c r="AG106" s="1"/>
      <c r="AH106" s="1"/>
      <c r="AI106" s="1"/>
    </row>
    <row r="107" spans="1:35" ht="12" customHeight="1">
      <c r="A107" s="158"/>
      <c r="B107" s="103"/>
      <c r="C107" s="103"/>
      <c r="D107" s="103"/>
      <c r="E107" s="103"/>
      <c r="F107" s="103"/>
      <c r="G107" s="103"/>
      <c r="H107" s="103"/>
      <c r="I107" s="103"/>
      <c r="J107" s="103"/>
      <c r="K107" s="103"/>
      <c r="L107" s="103"/>
      <c r="M107" s="103"/>
      <c r="N107" s="103"/>
      <c r="O107" s="103"/>
      <c r="P107" s="103"/>
      <c r="Q107" s="103"/>
      <c r="R107" s="103"/>
      <c r="S107" s="103"/>
      <c r="T107" s="1"/>
      <c r="U107" s="1"/>
      <c r="V107" s="1"/>
      <c r="W107" s="1"/>
      <c r="X107" s="1"/>
      <c r="Y107" s="1"/>
      <c r="Z107" s="1"/>
      <c r="AA107" s="1"/>
      <c r="AB107" s="1"/>
      <c r="AC107" s="1"/>
      <c r="AD107" s="1"/>
      <c r="AE107" s="1"/>
      <c r="AF107" s="1"/>
      <c r="AG107" s="1"/>
      <c r="AH107" s="1"/>
      <c r="AI107" s="1"/>
    </row>
    <row r="108" spans="1:35" ht="12" customHeight="1">
      <c r="A108" s="158"/>
      <c r="B108" s="103"/>
      <c r="C108" s="103"/>
      <c r="D108" s="103"/>
      <c r="E108" s="103"/>
      <c r="F108" s="103"/>
      <c r="G108" s="103"/>
      <c r="H108" s="103"/>
      <c r="I108" s="103"/>
      <c r="J108" s="103"/>
      <c r="K108" s="103"/>
      <c r="L108" s="103"/>
      <c r="M108" s="103"/>
      <c r="N108" s="103"/>
      <c r="O108" s="103"/>
      <c r="P108" s="103"/>
      <c r="Q108" s="103"/>
      <c r="R108" s="103"/>
      <c r="S108" s="103"/>
      <c r="T108" s="1"/>
      <c r="U108" s="1"/>
      <c r="V108" s="1"/>
      <c r="W108" s="1"/>
      <c r="X108" s="1"/>
      <c r="Y108" s="1"/>
      <c r="Z108" s="1"/>
      <c r="AA108" s="1"/>
      <c r="AB108" s="1"/>
      <c r="AC108" s="1"/>
      <c r="AD108" s="1"/>
      <c r="AE108" s="1"/>
      <c r="AF108" s="1"/>
      <c r="AG108" s="1"/>
      <c r="AH108" s="1"/>
      <c r="AI108" s="1"/>
    </row>
    <row r="109" spans="1:35" ht="12" customHeight="1">
      <c r="A109" s="158"/>
      <c r="B109" s="103"/>
      <c r="C109" s="103"/>
      <c r="D109" s="103"/>
      <c r="E109" s="103"/>
      <c r="F109" s="103"/>
      <c r="G109" s="103"/>
      <c r="H109" s="103"/>
      <c r="I109" s="103"/>
      <c r="J109" s="103"/>
      <c r="K109" s="103"/>
      <c r="L109" s="103"/>
      <c r="M109" s="103"/>
      <c r="N109" s="103"/>
      <c r="O109" s="103"/>
      <c r="P109" s="103"/>
      <c r="Q109" s="103"/>
      <c r="R109" s="103"/>
      <c r="S109" s="103"/>
      <c r="T109" s="1"/>
      <c r="U109" s="1"/>
      <c r="V109" s="1"/>
      <c r="W109" s="1"/>
      <c r="X109" s="1"/>
      <c r="Y109" s="1"/>
      <c r="Z109" s="1"/>
      <c r="AA109" s="1"/>
      <c r="AB109" s="1"/>
      <c r="AC109" s="1"/>
      <c r="AD109" s="1"/>
      <c r="AE109" s="1"/>
      <c r="AF109" s="1"/>
      <c r="AG109" s="1"/>
      <c r="AH109" s="1"/>
      <c r="AI109" s="1"/>
    </row>
    <row r="110" spans="1:35" ht="12" customHeight="1">
      <c r="A110" s="158"/>
      <c r="B110" s="103"/>
      <c r="C110" s="103"/>
      <c r="D110" s="103"/>
      <c r="E110" s="103"/>
      <c r="F110" s="103"/>
      <c r="G110" s="103"/>
      <c r="H110" s="103"/>
      <c r="I110" s="103"/>
      <c r="J110" s="103"/>
      <c r="K110" s="103"/>
      <c r="L110" s="103"/>
      <c r="M110" s="103"/>
      <c r="N110" s="103"/>
      <c r="O110" s="103"/>
      <c r="P110" s="103"/>
      <c r="Q110" s="103"/>
      <c r="R110" s="103"/>
      <c r="S110" s="103"/>
      <c r="T110" s="1"/>
      <c r="U110" s="1"/>
      <c r="V110" s="1"/>
      <c r="W110" s="1"/>
      <c r="X110" s="1"/>
      <c r="Y110" s="1"/>
      <c r="Z110" s="1"/>
      <c r="AA110" s="1"/>
      <c r="AB110" s="1"/>
      <c r="AC110" s="1"/>
      <c r="AD110" s="1"/>
      <c r="AE110" s="1"/>
      <c r="AF110" s="1"/>
      <c r="AG110" s="1"/>
      <c r="AH110" s="1"/>
      <c r="AI110" s="1"/>
    </row>
    <row r="111" spans="1:35" ht="12" customHeight="1">
      <c r="A111" s="158"/>
      <c r="B111" s="103"/>
      <c r="C111" s="103"/>
      <c r="D111" s="103"/>
      <c r="E111" s="103"/>
      <c r="F111" s="103"/>
      <c r="G111" s="103"/>
      <c r="H111" s="103"/>
      <c r="I111" s="103"/>
      <c r="J111" s="103"/>
      <c r="K111" s="103"/>
      <c r="L111" s="103"/>
      <c r="M111" s="103"/>
      <c r="N111" s="103"/>
      <c r="O111" s="103"/>
      <c r="P111" s="103"/>
      <c r="Q111" s="103"/>
      <c r="R111" s="103"/>
      <c r="S111" s="103"/>
      <c r="T111" s="1"/>
      <c r="U111" s="1"/>
      <c r="V111" s="1"/>
      <c r="W111" s="1"/>
      <c r="X111" s="1"/>
      <c r="Y111" s="1"/>
      <c r="Z111" s="1"/>
      <c r="AA111" s="1"/>
      <c r="AB111" s="1"/>
      <c r="AC111" s="1"/>
      <c r="AD111" s="1"/>
      <c r="AE111" s="1"/>
      <c r="AF111" s="1"/>
      <c r="AG111" s="1"/>
      <c r="AH111" s="1"/>
      <c r="AI111" s="1"/>
    </row>
    <row r="112" spans="1:35" ht="12" customHeight="1">
      <c r="A112" s="158"/>
      <c r="B112" s="103"/>
      <c r="C112" s="103"/>
      <c r="D112" s="103"/>
      <c r="E112" s="103"/>
      <c r="F112" s="103"/>
      <c r="G112" s="103"/>
      <c r="H112" s="103"/>
      <c r="I112" s="103"/>
      <c r="J112" s="103"/>
      <c r="K112" s="103"/>
      <c r="L112" s="103"/>
      <c r="M112" s="103"/>
      <c r="N112" s="103"/>
      <c r="O112" s="103"/>
      <c r="P112" s="103"/>
      <c r="Q112" s="103"/>
      <c r="R112" s="103"/>
      <c r="S112" s="103"/>
      <c r="T112" s="1"/>
      <c r="U112" s="1"/>
      <c r="V112" s="1"/>
      <c r="W112" s="1"/>
      <c r="X112" s="1"/>
      <c r="Y112" s="1"/>
      <c r="Z112" s="1"/>
      <c r="AA112" s="1"/>
      <c r="AB112" s="1"/>
      <c r="AC112" s="1"/>
      <c r="AD112" s="1"/>
      <c r="AE112" s="1"/>
      <c r="AF112" s="1"/>
      <c r="AG112" s="1"/>
      <c r="AH112" s="1"/>
      <c r="AI112" s="1"/>
    </row>
    <row r="113" spans="1:35" ht="12" customHeight="1">
      <c r="A113" s="158"/>
      <c r="B113" s="103"/>
      <c r="C113" s="103"/>
      <c r="D113" s="103"/>
      <c r="E113" s="103"/>
      <c r="F113" s="103"/>
      <c r="G113" s="103"/>
      <c r="H113" s="103"/>
      <c r="I113" s="103"/>
      <c r="J113" s="103"/>
      <c r="K113" s="103"/>
      <c r="L113" s="103"/>
      <c r="M113" s="103"/>
      <c r="N113" s="103"/>
      <c r="O113" s="103"/>
      <c r="P113" s="103"/>
      <c r="Q113" s="103"/>
      <c r="R113" s="103"/>
      <c r="S113" s="103"/>
      <c r="T113" s="1"/>
      <c r="U113" s="1"/>
      <c r="V113" s="1"/>
      <c r="W113" s="1"/>
      <c r="X113" s="1"/>
      <c r="Y113" s="1"/>
      <c r="Z113" s="1"/>
      <c r="AA113" s="1"/>
      <c r="AB113" s="1"/>
      <c r="AC113" s="1"/>
      <c r="AD113" s="1"/>
      <c r="AE113" s="1"/>
      <c r="AF113" s="1"/>
      <c r="AG113" s="1"/>
      <c r="AH113" s="1"/>
      <c r="AI113" s="1"/>
    </row>
    <row r="114" spans="1:35" ht="12" customHeight="1">
      <c r="A114" s="158"/>
      <c r="B114" s="103"/>
      <c r="C114" s="103"/>
      <c r="D114" s="103"/>
      <c r="E114" s="103"/>
      <c r="F114" s="103"/>
      <c r="G114" s="103"/>
      <c r="H114" s="103"/>
      <c r="I114" s="103"/>
      <c r="J114" s="103"/>
      <c r="K114" s="103"/>
      <c r="L114" s="103"/>
      <c r="M114" s="103"/>
      <c r="N114" s="103"/>
      <c r="O114" s="103"/>
      <c r="P114" s="103"/>
      <c r="Q114" s="103"/>
      <c r="R114" s="103"/>
      <c r="S114" s="103"/>
      <c r="T114" s="1"/>
      <c r="U114" s="1"/>
      <c r="V114" s="1"/>
      <c r="W114" s="1"/>
      <c r="X114" s="1"/>
      <c r="Y114" s="1"/>
      <c r="Z114" s="1"/>
      <c r="AA114" s="1"/>
      <c r="AB114" s="1"/>
      <c r="AC114" s="1"/>
      <c r="AD114" s="1"/>
      <c r="AE114" s="1"/>
      <c r="AF114" s="1"/>
      <c r="AG114" s="1"/>
      <c r="AH114" s="1"/>
      <c r="AI114" s="1"/>
    </row>
    <row r="115" spans="1:35" ht="12" customHeight="1">
      <c r="A115" s="158"/>
      <c r="B115" s="103"/>
      <c r="C115" s="103"/>
      <c r="D115" s="103"/>
      <c r="E115" s="103"/>
      <c r="F115" s="103"/>
      <c r="G115" s="103"/>
      <c r="H115" s="103"/>
      <c r="I115" s="103"/>
      <c r="J115" s="103"/>
      <c r="K115" s="103"/>
      <c r="L115" s="103"/>
      <c r="M115" s="103"/>
      <c r="N115" s="103"/>
      <c r="O115" s="103"/>
      <c r="P115" s="103"/>
      <c r="Q115" s="103"/>
      <c r="R115" s="103"/>
      <c r="S115" s="103"/>
      <c r="T115" s="1"/>
      <c r="U115" s="1"/>
      <c r="V115" s="1"/>
      <c r="W115" s="1"/>
      <c r="X115" s="1"/>
      <c r="Y115" s="1"/>
      <c r="Z115" s="1"/>
      <c r="AA115" s="1"/>
      <c r="AB115" s="1"/>
      <c r="AC115" s="1"/>
      <c r="AD115" s="1"/>
      <c r="AE115" s="1"/>
      <c r="AF115" s="1"/>
      <c r="AG115" s="1"/>
      <c r="AH115" s="1"/>
      <c r="AI115" s="1"/>
    </row>
    <row r="116" spans="1:35" ht="12" customHeight="1">
      <c r="A116" s="158"/>
      <c r="B116" s="103"/>
      <c r="C116" s="103"/>
      <c r="D116" s="103"/>
      <c r="E116" s="103"/>
      <c r="F116" s="103"/>
      <c r="G116" s="103"/>
      <c r="H116" s="103"/>
      <c r="I116" s="103"/>
      <c r="J116" s="103"/>
      <c r="K116" s="103"/>
      <c r="L116" s="103"/>
      <c r="M116" s="103"/>
      <c r="N116" s="103"/>
      <c r="O116" s="103"/>
      <c r="P116" s="103"/>
      <c r="Q116" s="103"/>
      <c r="R116" s="103"/>
      <c r="S116" s="103"/>
      <c r="T116" s="1"/>
      <c r="U116" s="1"/>
      <c r="V116" s="1"/>
      <c r="W116" s="1"/>
      <c r="X116" s="1"/>
      <c r="Y116" s="1"/>
      <c r="Z116" s="1"/>
      <c r="AA116" s="1"/>
      <c r="AB116" s="1"/>
      <c r="AC116" s="1"/>
      <c r="AD116" s="1"/>
      <c r="AE116" s="1"/>
      <c r="AF116" s="1"/>
      <c r="AG116" s="1"/>
      <c r="AH116" s="1"/>
      <c r="AI116" s="1"/>
    </row>
    <row r="117" spans="1:35" ht="12" customHeight="1">
      <c r="A117" s="158"/>
      <c r="B117" s="103"/>
      <c r="C117" s="103"/>
      <c r="D117" s="103"/>
      <c r="E117" s="103"/>
      <c r="F117" s="103"/>
      <c r="G117" s="103"/>
      <c r="H117" s="103"/>
      <c r="I117" s="103"/>
      <c r="J117" s="103"/>
      <c r="K117" s="103"/>
      <c r="L117" s="103"/>
      <c r="M117" s="103"/>
      <c r="N117" s="103"/>
      <c r="O117" s="103"/>
      <c r="P117" s="103"/>
      <c r="Q117" s="103"/>
      <c r="R117" s="103"/>
      <c r="S117" s="103"/>
      <c r="T117" s="1"/>
      <c r="U117" s="1"/>
      <c r="V117" s="1"/>
      <c r="W117" s="1"/>
      <c r="X117" s="1"/>
      <c r="Y117" s="1"/>
      <c r="Z117" s="1"/>
      <c r="AA117" s="1"/>
      <c r="AB117" s="1"/>
      <c r="AC117" s="1"/>
      <c r="AD117" s="1"/>
      <c r="AE117" s="1"/>
      <c r="AF117" s="1"/>
      <c r="AG117" s="1"/>
      <c r="AH117" s="1"/>
      <c r="AI117" s="1"/>
    </row>
    <row r="118" spans="1:35" ht="12" customHeight="1">
      <c r="A118" s="158"/>
      <c r="B118" s="103"/>
      <c r="C118" s="103"/>
      <c r="D118" s="103"/>
      <c r="E118" s="103"/>
      <c r="F118" s="103"/>
      <c r="G118" s="103"/>
      <c r="H118" s="103"/>
      <c r="I118" s="103"/>
      <c r="J118" s="103"/>
      <c r="K118" s="103"/>
      <c r="L118" s="103"/>
      <c r="M118" s="103"/>
      <c r="N118" s="103"/>
      <c r="O118" s="103"/>
      <c r="P118" s="103"/>
      <c r="Q118" s="103"/>
      <c r="R118" s="103"/>
      <c r="S118" s="103"/>
      <c r="T118" s="1"/>
      <c r="U118" s="1"/>
      <c r="V118" s="1"/>
      <c r="W118" s="1"/>
      <c r="X118" s="1"/>
      <c r="Y118" s="1"/>
      <c r="Z118" s="1"/>
      <c r="AA118" s="1"/>
      <c r="AB118" s="1"/>
      <c r="AC118" s="1"/>
      <c r="AD118" s="1"/>
      <c r="AE118" s="1"/>
      <c r="AF118" s="1"/>
      <c r="AG118" s="1"/>
      <c r="AH118" s="1"/>
      <c r="AI118" s="1"/>
    </row>
    <row r="119" spans="1:35" ht="12" customHeight="1">
      <c r="A119" s="158"/>
      <c r="B119" s="103"/>
      <c r="C119" s="103"/>
      <c r="D119" s="103"/>
      <c r="E119" s="103"/>
      <c r="F119" s="103"/>
      <c r="G119" s="103"/>
      <c r="H119" s="103"/>
      <c r="I119" s="103"/>
      <c r="J119" s="103"/>
      <c r="K119" s="103"/>
      <c r="L119" s="103"/>
      <c r="M119" s="103"/>
      <c r="N119" s="103"/>
      <c r="O119" s="103"/>
      <c r="P119" s="103"/>
      <c r="Q119" s="103"/>
      <c r="R119" s="103"/>
      <c r="S119" s="103"/>
      <c r="T119" s="1"/>
      <c r="U119" s="1"/>
      <c r="V119" s="1"/>
      <c r="W119" s="1"/>
      <c r="X119" s="1"/>
      <c r="Y119" s="1"/>
      <c r="Z119" s="1"/>
      <c r="AA119" s="1"/>
      <c r="AB119" s="1"/>
      <c r="AC119" s="1"/>
      <c r="AD119" s="1"/>
      <c r="AE119" s="1"/>
      <c r="AF119" s="1"/>
      <c r="AG119" s="1"/>
      <c r="AH119" s="1"/>
      <c r="AI119" s="1"/>
    </row>
    <row r="120" spans="1:35" ht="12" customHeight="1">
      <c r="A120" s="158"/>
      <c r="B120" s="103"/>
      <c r="C120" s="103"/>
      <c r="D120" s="103"/>
      <c r="E120" s="103"/>
      <c r="F120" s="103"/>
      <c r="G120" s="103"/>
      <c r="H120" s="103"/>
      <c r="I120" s="103"/>
      <c r="J120" s="103"/>
      <c r="K120" s="103"/>
      <c r="L120" s="103"/>
      <c r="M120" s="103"/>
      <c r="N120" s="103"/>
      <c r="O120" s="103"/>
      <c r="P120" s="103"/>
      <c r="Q120" s="103"/>
      <c r="R120" s="103"/>
      <c r="S120" s="103"/>
      <c r="T120" s="1"/>
      <c r="U120" s="1"/>
      <c r="V120" s="1"/>
      <c r="W120" s="1"/>
      <c r="X120" s="1"/>
      <c r="Y120" s="1"/>
      <c r="Z120" s="1"/>
      <c r="AA120" s="1"/>
      <c r="AB120" s="1"/>
      <c r="AC120" s="1"/>
      <c r="AD120" s="1"/>
      <c r="AE120" s="1"/>
      <c r="AF120" s="1"/>
      <c r="AG120" s="1"/>
      <c r="AH120" s="1"/>
      <c r="AI120" s="1"/>
    </row>
    <row r="121" spans="1:35" ht="12" customHeight="1">
      <c r="A121" s="158"/>
      <c r="B121" s="103"/>
      <c r="C121" s="103"/>
      <c r="D121" s="103"/>
      <c r="E121" s="103"/>
      <c r="F121" s="103"/>
      <c r="G121" s="103"/>
      <c r="H121" s="103"/>
      <c r="I121" s="103"/>
      <c r="J121" s="103"/>
      <c r="K121" s="103"/>
      <c r="L121" s="103"/>
      <c r="M121" s="103"/>
      <c r="N121" s="103"/>
      <c r="O121" s="103"/>
      <c r="P121" s="103"/>
      <c r="Q121" s="103"/>
      <c r="R121" s="103"/>
      <c r="S121" s="103"/>
      <c r="T121" s="1"/>
      <c r="U121" s="1"/>
      <c r="V121" s="1"/>
      <c r="W121" s="1"/>
      <c r="X121" s="1"/>
      <c r="Y121" s="1"/>
      <c r="Z121" s="1"/>
      <c r="AA121" s="1"/>
      <c r="AB121" s="1"/>
      <c r="AC121" s="1"/>
      <c r="AD121" s="1"/>
      <c r="AE121" s="1"/>
      <c r="AF121" s="1"/>
      <c r="AG121" s="1"/>
      <c r="AH121" s="1"/>
      <c r="AI121" s="1"/>
    </row>
    <row r="122" spans="1:35" ht="12" customHeight="1">
      <c r="A122" s="158"/>
      <c r="B122" s="103"/>
      <c r="C122" s="103"/>
      <c r="D122" s="103"/>
      <c r="E122" s="103"/>
      <c r="F122" s="103"/>
      <c r="G122" s="103"/>
      <c r="H122" s="103"/>
      <c r="I122" s="103"/>
      <c r="J122" s="103"/>
      <c r="K122" s="103"/>
      <c r="L122" s="103"/>
      <c r="M122" s="103"/>
      <c r="N122" s="103"/>
      <c r="O122" s="103"/>
      <c r="P122" s="103"/>
      <c r="Q122" s="103"/>
      <c r="R122" s="103"/>
      <c r="S122" s="103"/>
      <c r="T122" s="1"/>
      <c r="U122" s="1"/>
      <c r="V122" s="1"/>
      <c r="W122" s="1"/>
      <c r="X122" s="1"/>
      <c r="Y122" s="1"/>
      <c r="Z122" s="1"/>
      <c r="AA122" s="1"/>
      <c r="AB122" s="1"/>
      <c r="AC122" s="1"/>
      <c r="AD122" s="1"/>
      <c r="AE122" s="1"/>
      <c r="AF122" s="1"/>
      <c r="AG122" s="1"/>
      <c r="AH122" s="1"/>
      <c r="AI122" s="1"/>
    </row>
    <row r="123" spans="1:35" ht="12" customHeight="1">
      <c r="A123" s="158"/>
      <c r="B123" s="103"/>
      <c r="C123" s="103"/>
      <c r="D123" s="103"/>
      <c r="E123" s="103"/>
      <c r="F123" s="103"/>
      <c r="G123" s="103"/>
      <c r="H123" s="103"/>
      <c r="I123" s="103"/>
      <c r="J123" s="103"/>
      <c r="K123" s="103"/>
      <c r="L123" s="103"/>
      <c r="M123" s="103"/>
      <c r="N123" s="103"/>
      <c r="O123" s="103"/>
      <c r="P123" s="103"/>
      <c r="Q123" s="103"/>
      <c r="R123" s="103"/>
      <c r="S123" s="103"/>
      <c r="T123" s="1"/>
      <c r="U123" s="1"/>
      <c r="V123" s="1"/>
      <c r="W123" s="1"/>
      <c r="X123" s="1"/>
      <c r="Y123" s="1"/>
      <c r="Z123" s="1"/>
      <c r="AA123" s="1"/>
      <c r="AB123" s="1"/>
      <c r="AC123" s="1"/>
      <c r="AD123" s="1"/>
      <c r="AE123" s="1"/>
      <c r="AF123" s="1"/>
      <c r="AG123" s="1"/>
      <c r="AH123" s="1"/>
      <c r="AI123" s="1"/>
    </row>
    <row r="124" spans="1:35" ht="12" customHeight="1">
      <c r="A124" s="158"/>
      <c r="B124" s="103"/>
      <c r="C124" s="103"/>
      <c r="D124" s="103"/>
      <c r="E124" s="103"/>
      <c r="F124" s="103"/>
      <c r="G124" s="103"/>
      <c r="H124" s="103"/>
      <c r="I124" s="103"/>
      <c r="J124" s="103"/>
      <c r="K124" s="103"/>
      <c r="L124" s="103"/>
      <c r="M124" s="103"/>
      <c r="N124" s="103"/>
      <c r="O124" s="103"/>
      <c r="P124" s="103"/>
      <c r="Q124" s="103"/>
      <c r="R124" s="103"/>
      <c r="S124" s="103"/>
      <c r="T124" s="1"/>
      <c r="U124" s="1"/>
      <c r="V124" s="1"/>
      <c r="W124" s="1"/>
      <c r="X124" s="1"/>
      <c r="Y124" s="1"/>
      <c r="Z124" s="1"/>
      <c r="AA124" s="1"/>
      <c r="AB124" s="1"/>
      <c r="AC124" s="1"/>
      <c r="AD124" s="1"/>
      <c r="AE124" s="1"/>
      <c r="AF124" s="1"/>
      <c r="AG124" s="1"/>
      <c r="AH124" s="1"/>
      <c r="AI124" s="1"/>
    </row>
    <row r="125" spans="1:35" ht="12" customHeight="1">
      <c r="A125" s="158"/>
      <c r="B125" s="103"/>
      <c r="C125" s="103"/>
      <c r="D125" s="103"/>
      <c r="E125" s="103"/>
      <c r="F125" s="103"/>
      <c r="G125" s="103"/>
      <c r="H125" s="103"/>
      <c r="I125" s="103"/>
      <c r="J125" s="103"/>
      <c r="K125" s="103"/>
      <c r="L125" s="103"/>
      <c r="M125" s="103"/>
      <c r="N125" s="103"/>
      <c r="O125" s="103"/>
      <c r="P125" s="103"/>
      <c r="Q125" s="103"/>
      <c r="R125" s="103"/>
      <c r="S125" s="103"/>
      <c r="T125" s="1"/>
      <c r="U125" s="1"/>
      <c r="V125" s="1"/>
      <c r="W125" s="1"/>
      <c r="X125" s="1"/>
      <c r="Y125" s="1"/>
      <c r="Z125" s="1"/>
      <c r="AA125" s="1"/>
      <c r="AB125" s="1"/>
      <c r="AC125" s="1"/>
      <c r="AD125" s="1"/>
      <c r="AE125" s="1"/>
      <c r="AF125" s="1"/>
      <c r="AG125" s="1"/>
      <c r="AH125" s="1"/>
      <c r="AI125" s="1"/>
    </row>
    <row r="126" spans="1:35" ht="12" customHeight="1">
      <c r="A126" s="158"/>
      <c r="B126" s="103"/>
      <c r="C126" s="103"/>
      <c r="D126" s="103"/>
      <c r="E126" s="103"/>
      <c r="F126" s="103"/>
      <c r="G126" s="103"/>
      <c r="H126" s="103"/>
      <c r="I126" s="103"/>
      <c r="J126" s="103"/>
      <c r="K126" s="103"/>
      <c r="L126" s="103"/>
      <c r="M126" s="103"/>
      <c r="N126" s="103"/>
      <c r="O126" s="103"/>
      <c r="P126" s="103"/>
      <c r="Q126" s="103"/>
      <c r="R126" s="103"/>
      <c r="S126" s="103"/>
      <c r="T126" s="1"/>
      <c r="U126" s="1"/>
      <c r="V126" s="1"/>
      <c r="W126" s="1"/>
      <c r="X126" s="1"/>
      <c r="Y126" s="1"/>
      <c r="Z126" s="1"/>
      <c r="AA126" s="1"/>
      <c r="AB126" s="1"/>
      <c r="AC126" s="1"/>
      <c r="AD126" s="1"/>
      <c r="AE126" s="1"/>
      <c r="AF126" s="1"/>
      <c r="AG126" s="1"/>
      <c r="AH126" s="1"/>
      <c r="AI126" s="1"/>
    </row>
    <row r="127" spans="1:35" ht="12" customHeight="1">
      <c r="A127" s="158"/>
      <c r="B127" s="103"/>
      <c r="C127" s="103"/>
      <c r="D127" s="103"/>
      <c r="E127" s="103"/>
      <c r="F127" s="103"/>
      <c r="G127" s="103"/>
      <c r="H127" s="103"/>
      <c r="I127" s="103"/>
      <c r="J127" s="103"/>
      <c r="K127" s="103"/>
      <c r="L127" s="103"/>
      <c r="M127" s="103"/>
      <c r="N127" s="103"/>
      <c r="O127" s="103"/>
      <c r="P127" s="103"/>
      <c r="Q127" s="103"/>
      <c r="R127" s="103"/>
      <c r="S127" s="103"/>
      <c r="T127" s="1"/>
      <c r="U127" s="1"/>
      <c r="V127" s="1"/>
      <c r="W127" s="1"/>
      <c r="X127" s="1"/>
      <c r="Y127" s="1"/>
      <c r="Z127" s="1"/>
      <c r="AA127" s="1"/>
      <c r="AB127" s="1"/>
      <c r="AC127" s="1"/>
      <c r="AD127" s="1"/>
      <c r="AE127" s="1"/>
      <c r="AF127" s="1"/>
      <c r="AG127" s="1"/>
      <c r="AH127" s="1"/>
      <c r="AI127" s="1"/>
    </row>
    <row r="128" spans="1:35" ht="12" customHeight="1">
      <c r="A128" s="158"/>
      <c r="B128" s="103"/>
      <c r="C128" s="103"/>
      <c r="D128" s="103"/>
      <c r="E128" s="103"/>
      <c r="F128" s="103"/>
      <c r="G128" s="103"/>
      <c r="H128" s="103"/>
      <c r="I128" s="103"/>
      <c r="J128" s="103"/>
      <c r="K128" s="103"/>
      <c r="L128" s="103"/>
      <c r="M128" s="103"/>
      <c r="N128" s="103"/>
      <c r="O128" s="103"/>
      <c r="P128" s="103"/>
      <c r="Q128" s="103"/>
      <c r="R128" s="103"/>
      <c r="S128" s="103"/>
      <c r="T128" s="1"/>
      <c r="U128" s="1"/>
      <c r="V128" s="1"/>
      <c r="W128" s="1"/>
      <c r="X128" s="1"/>
      <c r="Y128" s="1"/>
      <c r="Z128" s="1"/>
      <c r="AA128" s="1"/>
      <c r="AB128" s="1"/>
      <c r="AC128" s="1"/>
      <c r="AD128" s="1"/>
      <c r="AE128" s="1"/>
      <c r="AF128" s="1"/>
      <c r="AG128" s="1"/>
      <c r="AH128" s="1"/>
      <c r="AI128" s="1"/>
    </row>
    <row r="129" spans="1:35" ht="12" customHeight="1">
      <c r="A129" s="158"/>
      <c r="B129" s="103"/>
      <c r="C129" s="103"/>
      <c r="D129" s="103"/>
      <c r="E129" s="103"/>
      <c r="F129" s="103"/>
      <c r="G129" s="103"/>
      <c r="H129" s="103"/>
      <c r="I129" s="103"/>
      <c r="J129" s="103"/>
      <c r="K129" s="103"/>
      <c r="L129" s="103"/>
      <c r="M129" s="103"/>
      <c r="N129" s="103"/>
      <c r="O129" s="103"/>
      <c r="P129" s="103"/>
      <c r="Q129" s="103"/>
      <c r="R129" s="103"/>
      <c r="S129" s="103"/>
      <c r="T129" s="1"/>
      <c r="U129" s="1"/>
      <c r="V129" s="1"/>
      <c r="W129" s="1"/>
      <c r="X129" s="1"/>
      <c r="Y129" s="1"/>
      <c r="Z129" s="1"/>
      <c r="AA129" s="1"/>
      <c r="AB129" s="1"/>
      <c r="AC129" s="1"/>
      <c r="AD129" s="1"/>
      <c r="AE129" s="1"/>
      <c r="AF129" s="1"/>
      <c r="AG129" s="1"/>
      <c r="AH129" s="1"/>
      <c r="AI129" s="1"/>
    </row>
    <row r="130" spans="1:35" ht="12" customHeight="1">
      <c r="A130" s="158"/>
      <c r="B130" s="103"/>
      <c r="C130" s="103"/>
      <c r="D130" s="103"/>
      <c r="E130" s="103"/>
      <c r="F130" s="103"/>
      <c r="G130" s="103"/>
      <c r="H130" s="103"/>
      <c r="I130" s="103"/>
      <c r="J130" s="103"/>
      <c r="K130" s="103"/>
      <c r="L130" s="103"/>
      <c r="M130" s="103"/>
      <c r="N130" s="103"/>
      <c r="O130" s="103"/>
      <c r="P130" s="103"/>
      <c r="Q130" s="103"/>
      <c r="R130" s="103"/>
      <c r="S130" s="103"/>
      <c r="T130" s="1"/>
      <c r="U130" s="1"/>
      <c r="V130" s="1"/>
      <c r="W130" s="1"/>
      <c r="X130" s="1"/>
      <c r="Y130" s="1"/>
      <c r="Z130" s="1"/>
      <c r="AA130" s="1"/>
      <c r="AB130" s="1"/>
      <c r="AC130" s="1"/>
      <c r="AD130" s="1"/>
      <c r="AE130" s="1"/>
      <c r="AF130" s="1"/>
      <c r="AG130" s="1"/>
      <c r="AH130" s="1"/>
      <c r="AI130" s="1"/>
    </row>
    <row r="131" spans="1:35" ht="12" customHeight="1">
      <c r="A131" s="158"/>
      <c r="B131" s="103"/>
      <c r="C131" s="103"/>
      <c r="D131" s="103"/>
      <c r="E131" s="103"/>
      <c r="F131" s="103"/>
      <c r="G131" s="103"/>
      <c r="H131" s="103"/>
      <c r="I131" s="103"/>
      <c r="J131" s="103"/>
      <c r="K131" s="103"/>
      <c r="L131" s="103"/>
      <c r="M131" s="103"/>
      <c r="N131" s="103"/>
      <c r="O131" s="103"/>
      <c r="P131" s="103"/>
      <c r="Q131" s="103"/>
      <c r="R131" s="103"/>
      <c r="S131" s="103"/>
      <c r="T131" s="1"/>
      <c r="U131" s="1"/>
      <c r="V131" s="1"/>
      <c r="W131" s="1"/>
      <c r="X131" s="1"/>
      <c r="Y131" s="1"/>
      <c r="Z131" s="1"/>
      <c r="AA131" s="1"/>
      <c r="AB131" s="1"/>
      <c r="AC131" s="1"/>
      <c r="AD131" s="1"/>
      <c r="AE131" s="1"/>
      <c r="AF131" s="1"/>
      <c r="AG131" s="1"/>
      <c r="AH131" s="1"/>
      <c r="AI131" s="1"/>
    </row>
    <row r="132" spans="1:35" ht="12" customHeight="1">
      <c r="A132" s="158"/>
      <c r="B132" s="103"/>
      <c r="C132" s="103"/>
      <c r="D132" s="103"/>
      <c r="E132" s="103"/>
      <c r="F132" s="103"/>
      <c r="G132" s="103"/>
      <c r="H132" s="103"/>
      <c r="I132" s="103"/>
      <c r="J132" s="103"/>
      <c r="K132" s="103"/>
      <c r="L132" s="103"/>
      <c r="M132" s="103"/>
      <c r="N132" s="103"/>
      <c r="O132" s="103"/>
      <c r="P132" s="103"/>
      <c r="Q132" s="103"/>
      <c r="R132" s="103"/>
      <c r="S132" s="103"/>
      <c r="T132" s="1"/>
      <c r="U132" s="1"/>
      <c r="V132" s="1"/>
      <c r="W132" s="1"/>
      <c r="X132" s="1"/>
      <c r="Y132" s="1"/>
      <c r="Z132" s="1"/>
      <c r="AA132" s="1"/>
      <c r="AB132" s="1"/>
      <c r="AC132" s="1"/>
      <c r="AD132" s="1"/>
      <c r="AE132" s="1"/>
      <c r="AF132" s="1"/>
      <c r="AG132" s="1"/>
      <c r="AH132" s="1"/>
      <c r="AI132" s="1"/>
    </row>
    <row r="133" spans="1:35" ht="12" customHeight="1">
      <c r="A133" s="158"/>
      <c r="B133" s="103"/>
      <c r="C133" s="103"/>
      <c r="D133" s="103"/>
      <c r="E133" s="103"/>
      <c r="F133" s="103"/>
      <c r="G133" s="103"/>
      <c r="H133" s="103"/>
      <c r="I133" s="103"/>
      <c r="J133" s="103"/>
      <c r="K133" s="103"/>
      <c r="L133" s="103"/>
      <c r="M133" s="103"/>
      <c r="N133" s="103"/>
      <c r="O133" s="103"/>
      <c r="P133" s="103"/>
      <c r="Q133" s="103"/>
      <c r="R133" s="103"/>
      <c r="S133" s="103"/>
      <c r="T133" s="1"/>
      <c r="U133" s="1"/>
      <c r="V133" s="1"/>
      <c r="W133" s="1"/>
      <c r="X133" s="1"/>
      <c r="Y133" s="1"/>
      <c r="Z133" s="1"/>
      <c r="AA133" s="1"/>
      <c r="AB133" s="1"/>
      <c r="AC133" s="1"/>
      <c r="AD133" s="1"/>
      <c r="AE133" s="1"/>
      <c r="AF133" s="1"/>
      <c r="AG133" s="1"/>
      <c r="AH133" s="1"/>
      <c r="AI133" s="1"/>
    </row>
    <row r="134" spans="1:35" ht="12" customHeight="1">
      <c r="A134" s="158"/>
      <c r="B134" s="103"/>
      <c r="C134" s="103"/>
      <c r="D134" s="103"/>
      <c r="E134" s="103"/>
      <c r="F134" s="103"/>
      <c r="G134" s="103"/>
      <c r="H134" s="103"/>
      <c r="I134" s="103"/>
      <c r="J134" s="103"/>
      <c r="K134" s="103"/>
      <c r="L134" s="103"/>
      <c r="M134" s="103"/>
      <c r="N134" s="103"/>
      <c r="O134" s="103"/>
      <c r="P134" s="103"/>
      <c r="Q134" s="103"/>
      <c r="R134" s="103"/>
      <c r="S134" s="103"/>
      <c r="T134" s="1"/>
      <c r="U134" s="1"/>
      <c r="V134" s="1"/>
      <c r="W134" s="1"/>
      <c r="X134" s="1"/>
      <c r="Y134" s="1"/>
      <c r="Z134" s="1"/>
      <c r="AA134" s="1"/>
      <c r="AB134" s="1"/>
      <c r="AC134" s="1"/>
      <c r="AD134" s="1"/>
      <c r="AE134" s="1"/>
      <c r="AF134" s="1"/>
      <c r="AG134" s="1"/>
      <c r="AH134" s="1"/>
      <c r="AI134" s="1"/>
    </row>
    <row r="135" spans="1:35" ht="12" customHeight="1">
      <c r="A135" s="158"/>
      <c r="B135" s="103"/>
      <c r="C135" s="103"/>
      <c r="D135" s="103"/>
      <c r="E135" s="103"/>
      <c r="F135" s="103"/>
      <c r="G135" s="103"/>
      <c r="H135" s="103"/>
      <c r="I135" s="103"/>
      <c r="J135" s="103"/>
      <c r="K135" s="103"/>
      <c r="L135" s="103"/>
      <c r="M135" s="103"/>
      <c r="N135" s="103"/>
      <c r="O135" s="103"/>
      <c r="P135" s="103"/>
      <c r="Q135" s="103"/>
      <c r="R135" s="103"/>
      <c r="S135" s="103"/>
      <c r="T135" s="1"/>
      <c r="U135" s="1"/>
      <c r="V135" s="1"/>
      <c r="W135" s="1"/>
      <c r="X135" s="1"/>
      <c r="Y135" s="1"/>
      <c r="Z135" s="1"/>
      <c r="AA135" s="1"/>
      <c r="AB135" s="1"/>
      <c r="AC135" s="1"/>
      <c r="AD135" s="1"/>
      <c r="AE135" s="1"/>
      <c r="AF135" s="1"/>
      <c r="AG135" s="1"/>
      <c r="AH135" s="1"/>
      <c r="AI135" s="1"/>
    </row>
    <row r="136" spans="1:35" ht="12" customHeight="1">
      <c r="A136" s="158"/>
      <c r="B136" s="103"/>
      <c r="C136" s="103"/>
      <c r="D136" s="103"/>
      <c r="E136" s="103"/>
      <c r="F136" s="103"/>
      <c r="G136" s="103"/>
      <c r="H136" s="103"/>
      <c r="I136" s="103"/>
      <c r="J136" s="103"/>
      <c r="K136" s="103"/>
      <c r="L136" s="103"/>
      <c r="M136" s="103"/>
      <c r="N136" s="103"/>
      <c r="O136" s="103"/>
      <c r="P136" s="103"/>
      <c r="Q136" s="103"/>
      <c r="R136" s="103"/>
      <c r="S136" s="103"/>
      <c r="T136" s="1"/>
      <c r="U136" s="1"/>
      <c r="V136" s="1"/>
      <c r="W136" s="1"/>
      <c r="X136" s="1"/>
      <c r="Y136" s="1"/>
      <c r="Z136" s="1"/>
      <c r="AA136" s="1"/>
      <c r="AB136" s="1"/>
      <c r="AC136" s="1"/>
      <c r="AD136" s="1"/>
      <c r="AE136" s="1"/>
      <c r="AF136" s="1"/>
      <c r="AG136" s="1"/>
      <c r="AH136" s="1"/>
      <c r="AI136" s="1"/>
    </row>
    <row r="137" spans="1:35" ht="12" customHeight="1">
      <c r="A137" s="158"/>
      <c r="B137" s="103"/>
      <c r="C137" s="103"/>
      <c r="D137" s="103"/>
      <c r="E137" s="103"/>
      <c r="F137" s="103"/>
      <c r="G137" s="103"/>
      <c r="H137" s="103"/>
      <c r="I137" s="103"/>
      <c r="J137" s="103"/>
      <c r="K137" s="103"/>
      <c r="L137" s="103"/>
      <c r="M137" s="103"/>
      <c r="N137" s="103"/>
      <c r="O137" s="103"/>
      <c r="P137" s="103"/>
      <c r="Q137" s="103"/>
      <c r="R137" s="103"/>
      <c r="S137" s="103"/>
      <c r="T137" s="1"/>
      <c r="U137" s="1"/>
      <c r="V137" s="1"/>
      <c r="W137" s="1"/>
      <c r="X137" s="1"/>
      <c r="Y137" s="1"/>
      <c r="Z137" s="1"/>
      <c r="AA137" s="1"/>
      <c r="AB137" s="1"/>
      <c r="AC137" s="1"/>
      <c r="AD137" s="1"/>
      <c r="AE137" s="1"/>
      <c r="AF137" s="1"/>
      <c r="AG137" s="1"/>
      <c r="AH137" s="1"/>
      <c r="AI137" s="1"/>
    </row>
    <row r="138" spans="1:35" ht="12" customHeight="1">
      <c r="A138" s="158"/>
      <c r="B138" s="103"/>
      <c r="C138" s="103"/>
      <c r="D138" s="103"/>
      <c r="E138" s="103"/>
      <c r="F138" s="103"/>
      <c r="G138" s="103"/>
      <c r="H138" s="103"/>
      <c r="I138" s="103"/>
      <c r="J138" s="103"/>
      <c r="K138" s="103"/>
      <c r="L138" s="103"/>
      <c r="M138" s="103"/>
      <c r="N138" s="103"/>
      <c r="O138" s="103"/>
      <c r="P138" s="103"/>
      <c r="Q138" s="103"/>
      <c r="R138" s="103"/>
      <c r="S138" s="103"/>
      <c r="T138" s="1"/>
      <c r="U138" s="1"/>
      <c r="V138" s="1"/>
      <c r="W138" s="1"/>
      <c r="X138" s="1"/>
      <c r="Y138" s="1"/>
      <c r="Z138" s="1"/>
      <c r="AA138" s="1"/>
      <c r="AB138" s="1"/>
      <c r="AC138" s="1"/>
      <c r="AD138" s="1"/>
      <c r="AE138" s="1"/>
      <c r="AF138" s="1"/>
      <c r="AG138" s="1"/>
      <c r="AH138" s="1"/>
      <c r="AI138" s="1"/>
    </row>
    <row r="139" spans="1:35" ht="12" customHeight="1">
      <c r="A139" s="158"/>
      <c r="B139" s="103"/>
      <c r="C139" s="103"/>
      <c r="D139" s="103"/>
      <c r="E139" s="103"/>
      <c r="F139" s="103"/>
      <c r="G139" s="103"/>
      <c r="H139" s="103"/>
      <c r="I139" s="103"/>
      <c r="J139" s="103"/>
      <c r="K139" s="103"/>
      <c r="L139" s="103"/>
      <c r="M139" s="103"/>
      <c r="N139" s="103"/>
      <c r="O139" s="103"/>
      <c r="P139" s="103"/>
      <c r="Q139" s="103"/>
      <c r="R139" s="103"/>
      <c r="S139" s="103"/>
      <c r="T139" s="1"/>
      <c r="U139" s="1"/>
      <c r="V139" s="1"/>
      <c r="W139" s="1"/>
      <c r="X139" s="1"/>
      <c r="Y139" s="1"/>
      <c r="Z139" s="1"/>
      <c r="AA139" s="1"/>
      <c r="AB139" s="1"/>
      <c r="AC139" s="1"/>
      <c r="AD139" s="1"/>
      <c r="AE139" s="1"/>
      <c r="AF139" s="1"/>
      <c r="AG139" s="1"/>
      <c r="AH139" s="1"/>
      <c r="AI139" s="1"/>
    </row>
    <row r="140" spans="1:35" ht="12" customHeight="1">
      <c r="A140" s="158"/>
      <c r="B140" s="103"/>
      <c r="C140" s="103"/>
      <c r="D140" s="103"/>
      <c r="E140" s="103"/>
      <c r="F140" s="103"/>
      <c r="G140" s="103"/>
      <c r="H140" s="103"/>
      <c r="I140" s="103"/>
      <c r="J140" s="103"/>
      <c r="K140" s="103"/>
      <c r="L140" s="103"/>
      <c r="M140" s="103"/>
      <c r="N140" s="103"/>
      <c r="O140" s="103"/>
      <c r="P140" s="103"/>
      <c r="Q140" s="103"/>
      <c r="R140" s="103"/>
      <c r="S140" s="103"/>
      <c r="T140" s="1"/>
      <c r="U140" s="1"/>
      <c r="V140" s="1"/>
      <c r="W140" s="1"/>
      <c r="X140" s="1"/>
      <c r="Y140" s="1"/>
      <c r="Z140" s="1"/>
      <c r="AA140" s="1"/>
      <c r="AB140" s="1"/>
      <c r="AC140" s="1"/>
      <c r="AD140" s="1"/>
      <c r="AE140" s="1"/>
      <c r="AF140" s="1"/>
      <c r="AG140" s="1"/>
      <c r="AH140" s="1"/>
      <c r="AI140" s="1"/>
    </row>
    <row r="141" spans="1:35" ht="12" customHeight="1">
      <c r="A141" s="158"/>
      <c r="B141" s="103"/>
      <c r="C141" s="103"/>
      <c r="D141" s="103"/>
      <c r="E141" s="103"/>
      <c r="F141" s="103"/>
      <c r="G141" s="103"/>
      <c r="H141" s="103"/>
      <c r="I141" s="103"/>
      <c r="J141" s="103"/>
      <c r="K141" s="103"/>
      <c r="L141" s="103"/>
      <c r="M141" s="103"/>
      <c r="N141" s="103"/>
      <c r="O141" s="103"/>
      <c r="P141" s="103"/>
      <c r="Q141" s="103"/>
      <c r="R141" s="103"/>
      <c r="S141" s="103"/>
      <c r="T141" s="1"/>
      <c r="U141" s="1"/>
      <c r="V141" s="1"/>
      <c r="W141" s="1"/>
      <c r="X141" s="1"/>
      <c r="Y141" s="1"/>
      <c r="Z141" s="1"/>
      <c r="AA141" s="1"/>
      <c r="AB141" s="1"/>
      <c r="AC141" s="1"/>
      <c r="AD141" s="1"/>
      <c r="AE141" s="1"/>
      <c r="AF141" s="1"/>
      <c r="AG141" s="1"/>
      <c r="AH141" s="1"/>
      <c r="AI141" s="1"/>
    </row>
    <row r="142" spans="1:35" ht="12" customHeight="1">
      <c r="A142" s="158"/>
      <c r="B142" s="103"/>
      <c r="C142" s="103"/>
      <c r="D142" s="103"/>
      <c r="E142" s="103"/>
      <c r="F142" s="103"/>
      <c r="G142" s="103"/>
      <c r="H142" s="103"/>
      <c r="I142" s="103"/>
      <c r="J142" s="103"/>
      <c r="K142" s="103"/>
      <c r="L142" s="103"/>
      <c r="M142" s="103"/>
      <c r="N142" s="103"/>
      <c r="O142" s="103"/>
      <c r="P142" s="103"/>
      <c r="Q142" s="103"/>
      <c r="R142" s="103"/>
      <c r="S142" s="103"/>
      <c r="T142" s="1"/>
      <c r="U142" s="1"/>
      <c r="V142" s="1"/>
      <c r="W142" s="1"/>
      <c r="X142" s="1"/>
      <c r="Y142" s="1"/>
      <c r="Z142" s="1"/>
      <c r="AA142" s="1"/>
      <c r="AB142" s="1"/>
      <c r="AC142" s="1"/>
      <c r="AD142" s="1"/>
      <c r="AE142" s="1"/>
      <c r="AF142" s="1"/>
      <c r="AG142" s="1"/>
      <c r="AH142" s="1"/>
      <c r="AI142" s="1"/>
    </row>
    <row r="143" spans="1:35" ht="12" customHeight="1">
      <c r="A143" s="158"/>
      <c r="B143" s="103"/>
      <c r="C143" s="103"/>
      <c r="D143" s="103"/>
      <c r="E143" s="103"/>
      <c r="F143" s="103"/>
      <c r="G143" s="103"/>
      <c r="H143" s="103"/>
      <c r="I143" s="103"/>
      <c r="J143" s="103"/>
      <c r="K143" s="103"/>
      <c r="L143" s="103"/>
      <c r="M143" s="103"/>
      <c r="N143" s="103"/>
      <c r="O143" s="103"/>
      <c r="P143" s="103"/>
      <c r="Q143" s="103"/>
      <c r="R143" s="103"/>
      <c r="S143" s="103"/>
      <c r="T143" s="1"/>
      <c r="U143" s="1"/>
      <c r="V143" s="1"/>
      <c r="W143" s="1"/>
      <c r="X143" s="1"/>
      <c r="Y143" s="1"/>
      <c r="Z143" s="1"/>
      <c r="AA143" s="1"/>
      <c r="AB143" s="1"/>
      <c r="AC143" s="1"/>
      <c r="AD143" s="1"/>
      <c r="AE143" s="1"/>
      <c r="AF143" s="1"/>
      <c r="AG143" s="1"/>
      <c r="AH143" s="1"/>
      <c r="AI143" s="1"/>
    </row>
    <row r="144" spans="1:35" ht="12" customHeight="1">
      <c r="A144" s="158"/>
      <c r="B144" s="103"/>
      <c r="C144" s="103"/>
      <c r="D144" s="103"/>
      <c r="E144" s="103"/>
      <c r="F144" s="103"/>
      <c r="G144" s="103"/>
      <c r="H144" s="103"/>
      <c r="I144" s="103"/>
      <c r="J144" s="103"/>
      <c r="K144" s="103"/>
      <c r="L144" s="103"/>
      <c r="M144" s="103"/>
      <c r="N144" s="103"/>
      <c r="O144" s="103"/>
      <c r="P144" s="103"/>
      <c r="Q144" s="103"/>
      <c r="R144" s="103"/>
      <c r="S144" s="103"/>
      <c r="T144" s="1"/>
      <c r="U144" s="1"/>
      <c r="V144" s="1"/>
      <c r="W144" s="1"/>
      <c r="X144" s="1"/>
      <c r="Y144" s="1"/>
      <c r="Z144" s="1"/>
      <c r="AA144" s="1"/>
      <c r="AB144" s="1"/>
      <c r="AC144" s="1"/>
      <c r="AD144" s="1"/>
      <c r="AE144" s="1"/>
      <c r="AF144" s="1"/>
      <c r="AG144" s="1"/>
      <c r="AH144" s="1"/>
      <c r="AI144" s="1"/>
    </row>
    <row r="145" spans="1:35" ht="12" customHeight="1">
      <c r="A145" s="158"/>
      <c r="B145" s="103"/>
      <c r="C145" s="103"/>
      <c r="D145" s="103"/>
      <c r="E145" s="103"/>
      <c r="F145" s="103"/>
      <c r="G145" s="103"/>
      <c r="H145" s="103"/>
      <c r="I145" s="103"/>
      <c r="J145" s="103"/>
      <c r="K145" s="103"/>
      <c r="L145" s="103"/>
      <c r="M145" s="103"/>
      <c r="N145" s="103"/>
      <c r="O145" s="103"/>
      <c r="P145" s="103"/>
      <c r="Q145" s="103"/>
      <c r="R145" s="103"/>
      <c r="S145" s="103"/>
      <c r="T145" s="1"/>
      <c r="U145" s="1"/>
      <c r="V145" s="1"/>
      <c r="W145" s="1"/>
      <c r="X145" s="1"/>
      <c r="Y145" s="1"/>
      <c r="Z145" s="1"/>
      <c r="AA145" s="1"/>
      <c r="AB145" s="1"/>
      <c r="AC145" s="1"/>
      <c r="AD145" s="1"/>
      <c r="AE145" s="1"/>
      <c r="AF145" s="1"/>
      <c r="AG145" s="1"/>
      <c r="AH145" s="1"/>
      <c r="AI145" s="1"/>
    </row>
    <row r="146" spans="1:35" ht="12" customHeight="1">
      <c r="A146" s="158"/>
      <c r="B146" s="103"/>
      <c r="C146" s="103"/>
      <c r="D146" s="103"/>
      <c r="E146" s="103"/>
      <c r="F146" s="103"/>
      <c r="G146" s="103"/>
      <c r="H146" s="103"/>
      <c r="I146" s="103"/>
      <c r="J146" s="103"/>
      <c r="K146" s="103"/>
      <c r="L146" s="103"/>
      <c r="M146" s="103"/>
      <c r="N146" s="103"/>
      <c r="O146" s="103"/>
      <c r="P146" s="103"/>
      <c r="Q146" s="103"/>
      <c r="R146" s="103"/>
      <c r="S146" s="103"/>
      <c r="T146" s="1"/>
      <c r="U146" s="1"/>
      <c r="V146" s="1"/>
      <c r="W146" s="1"/>
      <c r="X146" s="1"/>
      <c r="Y146" s="1"/>
      <c r="Z146" s="1"/>
      <c r="AA146" s="1"/>
      <c r="AB146" s="1"/>
      <c r="AC146" s="1"/>
      <c r="AD146" s="1"/>
      <c r="AE146" s="1"/>
      <c r="AF146" s="1"/>
      <c r="AG146" s="1"/>
      <c r="AH146" s="1"/>
      <c r="AI146" s="1"/>
    </row>
    <row r="147" spans="1:35" ht="12" customHeight="1">
      <c r="A147" s="158"/>
      <c r="B147" s="103"/>
      <c r="C147" s="103"/>
      <c r="D147" s="103"/>
      <c r="E147" s="103"/>
      <c r="F147" s="103"/>
      <c r="G147" s="103"/>
      <c r="H147" s="103"/>
      <c r="I147" s="103"/>
      <c r="J147" s="103"/>
      <c r="K147" s="103"/>
      <c r="L147" s="103"/>
      <c r="M147" s="103"/>
      <c r="N147" s="103"/>
      <c r="O147" s="103"/>
      <c r="P147" s="103"/>
      <c r="Q147" s="103"/>
      <c r="R147" s="103"/>
      <c r="S147" s="103"/>
      <c r="T147" s="1"/>
      <c r="U147" s="1"/>
      <c r="V147" s="1"/>
      <c r="W147" s="1"/>
      <c r="X147" s="1"/>
      <c r="Y147" s="1"/>
      <c r="Z147" s="1"/>
      <c r="AA147" s="1"/>
      <c r="AB147" s="1"/>
      <c r="AC147" s="1"/>
      <c r="AD147" s="1"/>
      <c r="AE147" s="1"/>
      <c r="AF147" s="1"/>
      <c r="AG147" s="1"/>
      <c r="AH147" s="1"/>
      <c r="AI147" s="1"/>
    </row>
    <row r="148" spans="1:35" ht="12" customHeight="1">
      <c r="A148" s="158"/>
      <c r="B148" s="103"/>
      <c r="C148" s="103"/>
      <c r="D148" s="103"/>
      <c r="E148" s="103"/>
      <c r="F148" s="103"/>
      <c r="G148" s="103"/>
      <c r="H148" s="103"/>
      <c r="I148" s="103"/>
      <c r="J148" s="103"/>
      <c r="K148" s="103"/>
      <c r="L148" s="103"/>
      <c r="M148" s="103"/>
      <c r="N148" s="103"/>
      <c r="O148" s="103"/>
      <c r="P148" s="103"/>
      <c r="Q148" s="103"/>
      <c r="R148" s="103"/>
      <c r="S148" s="103"/>
      <c r="T148" s="1"/>
      <c r="U148" s="1"/>
      <c r="V148" s="1"/>
      <c r="W148" s="1"/>
      <c r="X148" s="1"/>
      <c r="Y148" s="1"/>
      <c r="Z148" s="1"/>
      <c r="AA148" s="1"/>
      <c r="AB148" s="1"/>
      <c r="AC148" s="1"/>
      <c r="AD148" s="1"/>
      <c r="AE148" s="1"/>
      <c r="AF148" s="1"/>
      <c r="AG148" s="1"/>
      <c r="AH148" s="1"/>
      <c r="AI148" s="1"/>
    </row>
    <row r="149" spans="1:35" ht="12" customHeight="1">
      <c r="A149" s="158"/>
      <c r="B149" s="103"/>
      <c r="C149" s="103"/>
      <c r="D149" s="103"/>
      <c r="E149" s="103"/>
      <c r="F149" s="103"/>
      <c r="G149" s="103"/>
      <c r="H149" s="103"/>
      <c r="I149" s="103"/>
      <c r="J149" s="103"/>
      <c r="K149" s="103"/>
      <c r="L149" s="103"/>
      <c r="M149" s="103"/>
      <c r="N149" s="103"/>
      <c r="O149" s="103"/>
      <c r="P149" s="103"/>
      <c r="Q149" s="103"/>
      <c r="R149" s="103"/>
      <c r="S149" s="103"/>
      <c r="T149" s="1"/>
      <c r="U149" s="1"/>
      <c r="V149" s="1"/>
      <c r="W149" s="1"/>
      <c r="X149" s="1"/>
      <c r="Y149" s="1"/>
      <c r="Z149" s="1"/>
      <c r="AA149" s="1"/>
      <c r="AB149" s="1"/>
      <c r="AC149" s="1"/>
      <c r="AD149" s="1"/>
      <c r="AE149" s="1"/>
      <c r="AF149" s="1"/>
      <c r="AG149" s="1"/>
      <c r="AH149" s="1"/>
      <c r="AI149" s="1"/>
    </row>
    <row r="150" spans="1:35" ht="12" customHeight="1">
      <c r="A150" s="158"/>
      <c r="B150" s="103"/>
      <c r="C150" s="103"/>
      <c r="D150" s="103"/>
      <c r="E150" s="103"/>
      <c r="F150" s="103"/>
      <c r="G150" s="103"/>
      <c r="H150" s="103"/>
      <c r="I150" s="103"/>
      <c r="J150" s="103"/>
      <c r="K150" s="103"/>
      <c r="L150" s="103"/>
      <c r="M150" s="103"/>
      <c r="N150" s="103"/>
      <c r="O150" s="103"/>
      <c r="P150" s="103"/>
      <c r="Q150" s="103"/>
      <c r="R150" s="103"/>
      <c r="S150" s="103"/>
      <c r="T150" s="1"/>
      <c r="U150" s="1"/>
      <c r="V150" s="1"/>
      <c r="W150" s="1"/>
      <c r="X150" s="1"/>
      <c r="Y150" s="1"/>
      <c r="Z150" s="1"/>
      <c r="AA150" s="1"/>
      <c r="AB150" s="1"/>
      <c r="AC150" s="1"/>
      <c r="AD150" s="1"/>
      <c r="AE150" s="1"/>
      <c r="AF150" s="1"/>
      <c r="AG150" s="1"/>
      <c r="AH150" s="1"/>
      <c r="AI150" s="1"/>
    </row>
    <row r="151" spans="1:35" ht="12" customHeight="1">
      <c r="A151" s="158"/>
      <c r="B151" s="103"/>
      <c r="C151" s="103"/>
      <c r="D151" s="103"/>
      <c r="E151" s="103"/>
      <c r="F151" s="103"/>
      <c r="G151" s="103"/>
      <c r="H151" s="103"/>
      <c r="I151" s="103"/>
      <c r="J151" s="103"/>
      <c r="K151" s="103"/>
      <c r="L151" s="103"/>
      <c r="M151" s="103"/>
      <c r="N151" s="103"/>
      <c r="O151" s="103"/>
      <c r="P151" s="103"/>
      <c r="Q151" s="103"/>
      <c r="R151" s="103"/>
      <c r="S151" s="103"/>
      <c r="T151" s="1"/>
      <c r="U151" s="1"/>
      <c r="V151" s="1"/>
      <c r="W151" s="1"/>
      <c r="X151" s="1"/>
      <c r="Y151" s="1"/>
      <c r="Z151" s="1"/>
      <c r="AA151" s="1"/>
      <c r="AB151" s="1"/>
      <c r="AC151" s="1"/>
      <c r="AD151" s="1"/>
      <c r="AE151" s="1"/>
      <c r="AF151" s="1"/>
      <c r="AG151" s="1"/>
      <c r="AH151" s="1"/>
      <c r="AI151" s="1"/>
    </row>
    <row r="152" spans="1:35" ht="12" customHeight="1">
      <c r="A152" s="158"/>
      <c r="B152" s="103"/>
      <c r="C152" s="103"/>
      <c r="D152" s="103"/>
      <c r="E152" s="103"/>
      <c r="F152" s="103"/>
      <c r="G152" s="103"/>
      <c r="H152" s="103"/>
      <c r="I152" s="103"/>
      <c r="J152" s="103"/>
      <c r="K152" s="103"/>
      <c r="L152" s="103"/>
      <c r="M152" s="103"/>
      <c r="N152" s="103"/>
      <c r="O152" s="103"/>
      <c r="P152" s="103"/>
      <c r="Q152" s="103"/>
      <c r="R152" s="103"/>
      <c r="S152" s="103"/>
      <c r="T152" s="1"/>
      <c r="U152" s="1"/>
      <c r="V152" s="1"/>
      <c r="W152" s="1"/>
      <c r="X152" s="1"/>
      <c r="Y152" s="1"/>
      <c r="Z152" s="1"/>
      <c r="AA152" s="1"/>
      <c r="AB152" s="1"/>
      <c r="AC152" s="1"/>
      <c r="AD152" s="1"/>
      <c r="AE152" s="1"/>
      <c r="AF152" s="1"/>
      <c r="AG152" s="1"/>
      <c r="AH152" s="1"/>
      <c r="AI152" s="1"/>
    </row>
    <row r="153" spans="1:35" ht="12" customHeight="1">
      <c r="A153" s="158"/>
      <c r="B153" s="103"/>
      <c r="C153" s="103"/>
      <c r="D153" s="103"/>
      <c r="E153" s="103"/>
      <c r="F153" s="103"/>
      <c r="G153" s="103"/>
      <c r="H153" s="103"/>
      <c r="I153" s="103"/>
      <c r="J153" s="103"/>
      <c r="K153" s="103"/>
      <c r="L153" s="103"/>
      <c r="M153" s="103"/>
      <c r="N153" s="103"/>
      <c r="O153" s="103"/>
      <c r="P153" s="103"/>
      <c r="Q153" s="103"/>
      <c r="R153" s="103"/>
      <c r="S153" s="103"/>
      <c r="T153" s="1"/>
      <c r="U153" s="1"/>
      <c r="V153" s="1"/>
      <c r="W153" s="1"/>
      <c r="X153" s="1"/>
      <c r="Y153" s="1"/>
      <c r="Z153" s="1"/>
      <c r="AA153" s="1"/>
      <c r="AB153" s="1"/>
      <c r="AC153" s="1"/>
      <c r="AD153" s="1"/>
      <c r="AE153" s="1"/>
      <c r="AF153" s="1"/>
      <c r="AG153" s="1"/>
      <c r="AH153" s="1"/>
      <c r="AI153" s="1"/>
    </row>
    <row r="154" spans="1:35" ht="12" customHeight="1">
      <c r="A154" s="158"/>
      <c r="B154" s="103"/>
      <c r="C154" s="103"/>
      <c r="D154" s="103"/>
      <c r="E154" s="103"/>
      <c r="F154" s="103"/>
      <c r="G154" s="103"/>
      <c r="H154" s="103"/>
      <c r="I154" s="103"/>
      <c r="J154" s="103"/>
      <c r="K154" s="103"/>
      <c r="L154" s="103"/>
      <c r="M154" s="103"/>
      <c r="N154" s="103"/>
      <c r="O154" s="103"/>
      <c r="P154" s="103"/>
      <c r="Q154" s="103"/>
      <c r="R154" s="103"/>
      <c r="S154" s="103"/>
      <c r="T154" s="1"/>
      <c r="U154" s="1"/>
      <c r="V154" s="1"/>
      <c r="W154" s="1"/>
      <c r="X154" s="1"/>
      <c r="Y154" s="1"/>
      <c r="Z154" s="1"/>
      <c r="AA154" s="1"/>
      <c r="AB154" s="1"/>
      <c r="AC154" s="1"/>
      <c r="AD154" s="1"/>
      <c r="AE154" s="1"/>
      <c r="AF154" s="1"/>
      <c r="AG154" s="1"/>
      <c r="AH154" s="1"/>
      <c r="AI154" s="1"/>
    </row>
    <row r="155" spans="1:35" ht="12" customHeight="1">
      <c r="A155" s="158"/>
      <c r="B155" s="103"/>
      <c r="C155" s="103"/>
      <c r="D155" s="103"/>
      <c r="E155" s="103"/>
      <c r="F155" s="103"/>
      <c r="G155" s="103"/>
      <c r="H155" s="103"/>
      <c r="I155" s="103"/>
      <c r="J155" s="103"/>
      <c r="K155" s="103"/>
      <c r="L155" s="103"/>
      <c r="M155" s="103"/>
      <c r="N155" s="103"/>
      <c r="O155" s="103"/>
      <c r="P155" s="103"/>
      <c r="Q155" s="103"/>
      <c r="R155" s="103"/>
      <c r="S155" s="103"/>
      <c r="T155" s="1"/>
      <c r="U155" s="1"/>
      <c r="V155" s="1"/>
      <c r="W155" s="1"/>
      <c r="X155" s="1"/>
      <c r="Y155" s="1"/>
      <c r="Z155" s="1"/>
      <c r="AA155" s="1"/>
      <c r="AB155" s="1"/>
      <c r="AC155" s="1"/>
      <c r="AD155" s="1"/>
      <c r="AE155" s="1"/>
      <c r="AF155" s="1"/>
      <c r="AG155" s="1"/>
      <c r="AH155" s="1"/>
      <c r="AI155" s="1"/>
    </row>
    <row r="156" spans="1:35" ht="12" customHeight="1">
      <c r="A156" s="158"/>
      <c r="B156" s="103"/>
      <c r="C156" s="103"/>
      <c r="D156" s="103"/>
      <c r="E156" s="103"/>
      <c r="F156" s="103"/>
      <c r="G156" s="103"/>
      <c r="H156" s="103"/>
      <c r="I156" s="103"/>
      <c r="J156" s="103"/>
      <c r="K156" s="103"/>
      <c r="L156" s="103"/>
      <c r="M156" s="103"/>
      <c r="N156" s="103"/>
      <c r="O156" s="103"/>
      <c r="P156" s="103"/>
      <c r="Q156" s="103"/>
      <c r="R156" s="103"/>
      <c r="S156" s="103"/>
      <c r="T156" s="1"/>
      <c r="U156" s="1"/>
      <c r="V156" s="1"/>
      <c r="W156" s="1"/>
      <c r="X156" s="1"/>
      <c r="Y156" s="1"/>
      <c r="Z156" s="1"/>
      <c r="AA156" s="1"/>
      <c r="AB156" s="1"/>
      <c r="AC156" s="1"/>
      <c r="AD156" s="1"/>
      <c r="AE156" s="1"/>
      <c r="AF156" s="1"/>
      <c r="AG156" s="1"/>
      <c r="AH156" s="1"/>
      <c r="AI156" s="1"/>
    </row>
    <row r="157" spans="1:35" ht="12" customHeight="1">
      <c r="A157" s="158"/>
      <c r="B157" s="103"/>
      <c r="C157" s="103"/>
      <c r="D157" s="103"/>
      <c r="E157" s="103"/>
      <c r="F157" s="103"/>
      <c r="G157" s="103"/>
      <c r="H157" s="103"/>
      <c r="I157" s="103"/>
      <c r="J157" s="103"/>
      <c r="K157" s="103"/>
      <c r="L157" s="103"/>
      <c r="M157" s="103"/>
      <c r="N157" s="103"/>
      <c r="O157" s="103"/>
      <c r="P157" s="103"/>
      <c r="Q157" s="103"/>
      <c r="R157" s="103"/>
      <c r="S157" s="103"/>
      <c r="T157" s="1"/>
      <c r="U157" s="1"/>
      <c r="V157" s="1"/>
      <c r="W157" s="1"/>
      <c r="X157" s="1"/>
      <c r="Y157" s="1"/>
      <c r="Z157" s="1"/>
      <c r="AA157" s="1"/>
      <c r="AB157" s="1"/>
      <c r="AC157" s="1"/>
      <c r="AD157" s="1"/>
      <c r="AE157" s="1"/>
      <c r="AF157" s="1"/>
      <c r="AG157" s="1"/>
      <c r="AH157" s="1"/>
      <c r="AI157" s="1"/>
    </row>
    <row r="158" spans="1:35" ht="12" customHeight="1">
      <c r="A158" s="158"/>
      <c r="B158" s="103"/>
      <c r="C158" s="103"/>
      <c r="D158" s="103"/>
      <c r="E158" s="103"/>
      <c r="F158" s="103"/>
      <c r="G158" s="103"/>
      <c r="H158" s="103"/>
      <c r="I158" s="103"/>
      <c r="J158" s="103"/>
      <c r="K158" s="103"/>
      <c r="L158" s="103"/>
      <c r="M158" s="103"/>
      <c r="N158" s="103"/>
      <c r="O158" s="103"/>
      <c r="P158" s="103"/>
      <c r="Q158" s="103"/>
      <c r="R158" s="103"/>
      <c r="S158" s="103"/>
      <c r="T158" s="1"/>
      <c r="U158" s="1"/>
      <c r="V158" s="1"/>
      <c r="W158" s="1"/>
      <c r="X158" s="1"/>
      <c r="Y158" s="1"/>
      <c r="Z158" s="1"/>
      <c r="AA158" s="1"/>
      <c r="AB158" s="1"/>
      <c r="AC158" s="1"/>
      <c r="AD158" s="1"/>
      <c r="AE158" s="1"/>
      <c r="AF158" s="1"/>
      <c r="AG158" s="1"/>
      <c r="AH158" s="1"/>
      <c r="AI158" s="1"/>
    </row>
    <row r="159" spans="1:35" ht="12" customHeight="1">
      <c r="A159" s="158"/>
      <c r="B159" s="103"/>
      <c r="C159" s="103"/>
      <c r="D159" s="103"/>
      <c r="E159" s="103"/>
      <c r="F159" s="103"/>
      <c r="G159" s="103"/>
      <c r="H159" s="103"/>
      <c r="I159" s="103"/>
      <c r="J159" s="103"/>
      <c r="K159" s="103"/>
      <c r="L159" s="103"/>
      <c r="M159" s="103"/>
      <c r="N159" s="103"/>
      <c r="O159" s="103"/>
      <c r="P159" s="103"/>
      <c r="Q159" s="103"/>
      <c r="R159" s="103"/>
      <c r="S159" s="103"/>
      <c r="T159" s="1"/>
      <c r="U159" s="1"/>
      <c r="V159" s="1"/>
      <c r="W159" s="1"/>
      <c r="X159" s="1"/>
      <c r="Y159" s="1"/>
      <c r="Z159" s="1"/>
      <c r="AA159" s="1"/>
      <c r="AB159" s="1"/>
      <c r="AC159" s="1"/>
      <c r="AD159" s="1"/>
      <c r="AE159" s="1"/>
      <c r="AF159" s="1"/>
      <c r="AG159" s="1"/>
      <c r="AH159" s="1"/>
      <c r="AI159" s="1"/>
    </row>
    <row r="160" spans="1:35" ht="12" customHeight="1">
      <c r="A160" s="158"/>
      <c r="B160" s="103"/>
      <c r="C160" s="103"/>
      <c r="D160" s="103"/>
      <c r="E160" s="103"/>
      <c r="F160" s="103"/>
      <c r="G160" s="103"/>
      <c r="H160" s="103"/>
      <c r="I160" s="103"/>
      <c r="J160" s="103"/>
      <c r="K160" s="103"/>
      <c r="L160" s="103"/>
      <c r="M160" s="103"/>
      <c r="N160" s="103"/>
      <c r="O160" s="103"/>
      <c r="P160" s="103"/>
      <c r="Q160" s="103"/>
      <c r="R160" s="103"/>
      <c r="S160" s="103"/>
      <c r="T160" s="1"/>
      <c r="U160" s="1"/>
      <c r="V160" s="1"/>
      <c r="W160" s="1"/>
      <c r="X160" s="1"/>
      <c r="Y160" s="1"/>
      <c r="Z160" s="1"/>
      <c r="AA160" s="1"/>
      <c r="AB160" s="1"/>
      <c r="AC160" s="1"/>
      <c r="AD160" s="1"/>
      <c r="AE160" s="1"/>
      <c r="AF160" s="1"/>
      <c r="AG160" s="1"/>
      <c r="AH160" s="1"/>
      <c r="AI160" s="1"/>
    </row>
    <row r="161" spans="1:35" ht="12" customHeight="1">
      <c r="A161" s="158"/>
      <c r="B161" s="103"/>
      <c r="C161" s="103"/>
      <c r="D161" s="103"/>
      <c r="E161" s="103"/>
      <c r="F161" s="103"/>
      <c r="G161" s="103"/>
      <c r="H161" s="103"/>
      <c r="I161" s="103"/>
      <c r="J161" s="103"/>
      <c r="K161" s="103"/>
      <c r="L161" s="103"/>
      <c r="M161" s="103"/>
      <c r="N161" s="103"/>
      <c r="O161" s="103"/>
      <c r="P161" s="103"/>
      <c r="Q161" s="103"/>
      <c r="R161" s="103"/>
      <c r="S161" s="103"/>
      <c r="T161" s="1"/>
      <c r="U161" s="1"/>
      <c r="V161" s="1"/>
      <c r="W161" s="1"/>
      <c r="X161" s="1"/>
      <c r="Y161" s="1"/>
      <c r="Z161" s="1"/>
      <c r="AA161" s="1"/>
      <c r="AB161" s="1"/>
      <c r="AC161" s="1"/>
      <c r="AD161" s="1"/>
      <c r="AE161" s="1"/>
      <c r="AF161" s="1"/>
      <c r="AG161" s="1"/>
      <c r="AH161" s="1"/>
      <c r="AI161" s="1"/>
    </row>
    <row r="162" spans="1:35" ht="12" customHeight="1">
      <c r="A162" s="158"/>
      <c r="B162" s="103"/>
      <c r="C162" s="103"/>
      <c r="D162" s="103"/>
      <c r="E162" s="103"/>
      <c r="F162" s="103"/>
      <c r="G162" s="103"/>
      <c r="H162" s="103"/>
      <c r="I162" s="103"/>
      <c r="J162" s="103"/>
      <c r="K162" s="103"/>
      <c r="L162" s="103"/>
      <c r="M162" s="103"/>
      <c r="N162" s="103"/>
      <c r="O162" s="103"/>
      <c r="P162" s="103"/>
      <c r="Q162" s="103"/>
      <c r="R162" s="103"/>
      <c r="S162" s="103"/>
      <c r="T162" s="1"/>
      <c r="U162" s="1"/>
      <c r="V162" s="1"/>
      <c r="W162" s="1"/>
      <c r="X162" s="1"/>
      <c r="Y162" s="1"/>
      <c r="Z162" s="1"/>
      <c r="AA162" s="1"/>
      <c r="AB162" s="1"/>
      <c r="AC162" s="1"/>
      <c r="AD162" s="1"/>
      <c r="AE162" s="1"/>
      <c r="AF162" s="1"/>
      <c r="AG162" s="1"/>
      <c r="AH162" s="1"/>
      <c r="AI162" s="1"/>
    </row>
    <row r="163" spans="1:35" ht="12" customHeight="1">
      <c r="A163" s="158"/>
      <c r="B163" s="103"/>
      <c r="C163" s="103"/>
      <c r="D163" s="103"/>
      <c r="E163" s="103"/>
      <c r="F163" s="103"/>
      <c r="G163" s="103"/>
      <c r="H163" s="103"/>
      <c r="I163" s="103"/>
      <c r="J163" s="103"/>
      <c r="K163" s="103"/>
      <c r="L163" s="103"/>
      <c r="M163" s="103"/>
      <c r="N163" s="103"/>
      <c r="O163" s="103"/>
      <c r="P163" s="103"/>
      <c r="Q163" s="103"/>
      <c r="R163" s="103"/>
      <c r="S163" s="103"/>
      <c r="T163" s="1"/>
      <c r="U163" s="1"/>
      <c r="V163" s="1"/>
      <c r="W163" s="1"/>
      <c r="X163" s="1"/>
      <c r="Y163" s="1"/>
      <c r="Z163" s="1"/>
      <c r="AA163" s="1"/>
      <c r="AB163" s="1"/>
      <c r="AC163" s="1"/>
      <c r="AD163" s="1"/>
      <c r="AE163" s="1"/>
      <c r="AF163" s="1"/>
      <c r="AG163" s="1"/>
      <c r="AH163" s="1"/>
      <c r="AI163" s="1"/>
    </row>
    <row r="164" spans="1:35" ht="12" customHeight="1">
      <c r="A164" s="158"/>
      <c r="B164" s="103"/>
      <c r="C164" s="103"/>
      <c r="D164" s="103"/>
      <c r="E164" s="103"/>
      <c r="F164" s="103"/>
      <c r="G164" s="103"/>
      <c r="H164" s="103"/>
      <c r="I164" s="103"/>
      <c r="J164" s="103"/>
      <c r="K164" s="103"/>
      <c r="L164" s="103"/>
      <c r="M164" s="103"/>
      <c r="N164" s="103"/>
      <c r="O164" s="103"/>
      <c r="P164" s="103"/>
      <c r="Q164" s="103"/>
      <c r="R164" s="103"/>
      <c r="S164" s="103"/>
      <c r="T164" s="1"/>
      <c r="U164" s="1"/>
      <c r="V164" s="1"/>
      <c r="W164" s="1"/>
      <c r="X164" s="1"/>
      <c r="Y164" s="1"/>
      <c r="Z164" s="1"/>
      <c r="AA164" s="1"/>
      <c r="AB164" s="1"/>
      <c r="AC164" s="1"/>
      <c r="AD164" s="1"/>
      <c r="AE164" s="1"/>
      <c r="AF164" s="1"/>
      <c r="AG164" s="1"/>
      <c r="AH164" s="1"/>
      <c r="AI164" s="1"/>
    </row>
    <row r="165" spans="1:35" ht="12" customHeight="1">
      <c r="A165" s="158"/>
      <c r="B165" s="103"/>
      <c r="C165" s="103"/>
      <c r="D165" s="103"/>
      <c r="E165" s="103"/>
      <c r="F165" s="103"/>
      <c r="G165" s="103"/>
      <c r="H165" s="103"/>
      <c r="I165" s="103"/>
      <c r="J165" s="103"/>
      <c r="K165" s="103"/>
      <c r="L165" s="103"/>
      <c r="M165" s="103"/>
      <c r="N165" s="103"/>
      <c r="O165" s="103"/>
      <c r="P165" s="103"/>
      <c r="Q165" s="103"/>
      <c r="R165" s="103"/>
      <c r="S165" s="103"/>
      <c r="T165" s="1"/>
      <c r="U165" s="1"/>
      <c r="V165" s="1"/>
      <c r="W165" s="1"/>
      <c r="X165" s="1"/>
      <c r="Y165" s="1"/>
      <c r="Z165" s="1"/>
      <c r="AA165" s="1"/>
      <c r="AB165" s="1"/>
      <c r="AC165" s="1"/>
      <c r="AD165" s="1"/>
      <c r="AE165" s="1"/>
      <c r="AF165" s="1"/>
      <c r="AG165" s="1"/>
      <c r="AH165" s="1"/>
      <c r="AI165" s="1"/>
    </row>
    <row r="166" spans="1:35" ht="12" customHeight="1">
      <c r="A166" s="158"/>
      <c r="B166" s="103"/>
      <c r="C166" s="103"/>
      <c r="D166" s="103"/>
      <c r="E166" s="103"/>
      <c r="F166" s="103"/>
      <c r="G166" s="103"/>
      <c r="H166" s="103"/>
      <c r="I166" s="103"/>
      <c r="J166" s="103"/>
      <c r="K166" s="103"/>
      <c r="L166" s="103"/>
      <c r="M166" s="103"/>
      <c r="N166" s="103"/>
      <c r="O166" s="103"/>
      <c r="P166" s="103"/>
      <c r="Q166" s="103"/>
      <c r="R166" s="103"/>
      <c r="S166" s="103"/>
      <c r="T166" s="1"/>
      <c r="U166" s="1"/>
      <c r="V166" s="1"/>
      <c r="W166" s="1"/>
      <c r="X166" s="1"/>
      <c r="Y166" s="1"/>
      <c r="Z166" s="1"/>
      <c r="AA166" s="1"/>
      <c r="AB166" s="1"/>
      <c r="AC166" s="1"/>
      <c r="AD166" s="1"/>
      <c r="AE166" s="1"/>
      <c r="AF166" s="1"/>
      <c r="AG166" s="1"/>
      <c r="AH166" s="1"/>
      <c r="AI166" s="1"/>
    </row>
    <row r="167" spans="1:35" ht="12" customHeight="1">
      <c r="A167" s="158"/>
      <c r="B167" s="103"/>
      <c r="C167" s="103"/>
      <c r="D167" s="103"/>
      <c r="E167" s="103"/>
      <c r="F167" s="103"/>
      <c r="G167" s="103"/>
      <c r="H167" s="103"/>
      <c r="I167" s="103"/>
      <c r="J167" s="103"/>
      <c r="K167" s="103"/>
      <c r="L167" s="103"/>
      <c r="M167" s="103"/>
      <c r="N167" s="103"/>
      <c r="O167" s="103"/>
      <c r="P167" s="103"/>
      <c r="Q167" s="103"/>
      <c r="R167" s="103"/>
      <c r="S167" s="103"/>
      <c r="T167" s="1"/>
      <c r="U167" s="1"/>
      <c r="V167" s="1"/>
      <c r="W167" s="1"/>
      <c r="X167" s="1"/>
      <c r="Y167" s="1"/>
      <c r="Z167" s="1"/>
      <c r="AA167" s="1"/>
      <c r="AB167" s="1"/>
      <c r="AC167" s="1"/>
      <c r="AD167" s="1"/>
      <c r="AE167" s="1"/>
      <c r="AF167" s="1"/>
      <c r="AG167" s="1"/>
      <c r="AH167" s="1"/>
      <c r="AI167" s="1"/>
    </row>
    <row r="168" spans="1:35" ht="12" customHeight="1">
      <c r="A168" s="158"/>
      <c r="B168" s="103"/>
      <c r="C168" s="103"/>
      <c r="D168" s="103"/>
      <c r="E168" s="103"/>
      <c r="F168" s="103"/>
      <c r="G168" s="103"/>
      <c r="H168" s="103"/>
      <c r="I168" s="103"/>
      <c r="J168" s="103"/>
      <c r="K168" s="103"/>
      <c r="L168" s="103"/>
      <c r="M168" s="103"/>
      <c r="N168" s="103"/>
      <c r="O168" s="103"/>
      <c r="P168" s="103"/>
      <c r="Q168" s="103"/>
      <c r="R168" s="103"/>
      <c r="S168" s="103"/>
      <c r="T168" s="1"/>
      <c r="U168" s="1"/>
      <c r="V168" s="1"/>
      <c r="W168" s="1"/>
      <c r="X168" s="1"/>
      <c r="Y168" s="1"/>
      <c r="Z168" s="1"/>
      <c r="AA168" s="1"/>
      <c r="AB168" s="1"/>
      <c r="AC168" s="1"/>
      <c r="AD168" s="1"/>
      <c r="AE168" s="1"/>
      <c r="AF168" s="1"/>
      <c r="AG168" s="1"/>
      <c r="AH168" s="1"/>
      <c r="AI168" s="1"/>
    </row>
    <row r="169" spans="1:35" ht="12" customHeight="1">
      <c r="A169" s="158"/>
      <c r="B169" s="103"/>
      <c r="C169" s="103"/>
      <c r="D169" s="103"/>
      <c r="E169" s="103"/>
      <c r="F169" s="103"/>
      <c r="G169" s="103"/>
      <c r="H169" s="103"/>
      <c r="I169" s="103"/>
      <c r="J169" s="103"/>
      <c r="K169" s="103"/>
      <c r="L169" s="103"/>
      <c r="M169" s="103"/>
      <c r="N169" s="103"/>
      <c r="O169" s="103"/>
      <c r="P169" s="103"/>
      <c r="Q169" s="103"/>
      <c r="R169" s="103"/>
      <c r="S169" s="103"/>
      <c r="T169" s="1"/>
      <c r="U169" s="1"/>
      <c r="V169" s="1"/>
      <c r="W169" s="1"/>
      <c r="X169" s="1"/>
      <c r="Y169" s="1"/>
      <c r="Z169" s="1"/>
      <c r="AA169" s="1"/>
      <c r="AB169" s="1"/>
      <c r="AC169" s="1"/>
      <c r="AD169" s="1"/>
      <c r="AE169" s="1"/>
      <c r="AF169" s="1"/>
      <c r="AG169" s="1"/>
      <c r="AH169" s="1"/>
      <c r="AI169" s="1"/>
    </row>
    <row r="170" spans="1:35" ht="12" customHeight="1">
      <c r="A170" s="158"/>
      <c r="B170" s="103"/>
      <c r="C170" s="103"/>
      <c r="D170" s="103"/>
      <c r="E170" s="103"/>
      <c r="F170" s="103"/>
      <c r="G170" s="103"/>
      <c r="H170" s="103"/>
      <c r="I170" s="103"/>
      <c r="J170" s="103"/>
      <c r="K170" s="103"/>
      <c r="L170" s="103"/>
      <c r="M170" s="103"/>
      <c r="N170" s="103"/>
      <c r="O170" s="103"/>
      <c r="P170" s="103"/>
      <c r="Q170" s="103"/>
      <c r="R170" s="103"/>
      <c r="S170" s="103"/>
      <c r="T170" s="1"/>
      <c r="U170" s="1"/>
      <c r="V170" s="1"/>
      <c r="W170" s="1"/>
      <c r="X170" s="1"/>
      <c r="Y170" s="1"/>
      <c r="Z170" s="1"/>
      <c r="AA170" s="1"/>
      <c r="AB170" s="1"/>
      <c r="AC170" s="1"/>
      <c r="AD170" s="1"/>
      <c r="AE170" s="1"/>
      <c r="AF170" s="1"/>
      <c r="AG170" s="1"/>
      <c r="AH170" s="1"/>
      <c r="AI170" s="1"/>
    </row>
    <row r="171" spans="1:35" ht="12" customHeight="1">
      <c r="A171" s="158"/>
      <c r="B171" s="103"/>
      <c r="C171" s="103"/>
      <c r="D171" s="103"/>
      <c r="E171" s="103"/>
      <c r="F171" s="103"/>
      <c r="G171" s="103"/>
      <c r="H171" s="103"/>
      <c r="I171" s="103"/>
      <c r="J171" s="103"/>
      <c r="K171" s="103"/>
      <c r="L171" s="103"/>
      <c r="M171" s="103"/>
      <c r="N171" s="103"/>
      <c r="O171" s="103"/>
      <c r="P171" s="103"/>
      <c r="Q171" s="103"/>
      <c r="R171" s="103"/>
      <c r="S171" s="103"/>
      <c r="T171" s="1"/>
      <c r="U171" s="1"/>
      <c r="V171" s="1"/>
      <c r="W171" s="1"/>
      <c r="X171" s="1"/>
      <c r="Y171" s="1"/>
      <c r="Z171" s="1"/>
      <c r="AA171" s="1"/>
      <c r="AB171" s="1"/>
      <c r="AC171" s="1"/>
      <c r="AD171" s="1"/>
      <c r="AE171" s="1"/>
      <c r="AF171" s="1"/>
      <c r="AG171" s="1"/>
      <c r="AH171" s="1"/>
      <c r="AI171" s="1"/>
    </row>
    <row r="172" spans="1:35" ht="12" customHeight="1">
      <c r="A172" s="158"/>
      <c r="B172" s="103"/>
      <c r="C172" s="103"/>
      <c r="D172" s="103"/>
      <c r="E172" s="103"/>
      <c r="F172" s="103"/>
      <c r="G172" s="103"/>
      <c r="H172" s="103"/>
      <c r="I172" s="103"/>
      <c r="J172" s="103"/>
      <c r="K172" s="103"/>
      <c r="L172" s="103"/>
      <c r="M172" s="103"/>
      <c r="N172" s="103"/>
      <c r="O172" s="103"/>
      <c r="P172" s="103"/>
      <c r="Q172" s="103"/>
      <c r="R172" s="103"/>
      <c r="S172" s="103"/>
      <c r="T172" s="1"/>
      <c r="U172" s="1"/>
      <c r="V172" s="1"/>
      <c r="W172" s="1"/>
      <c r="X172" s="1"/>
      <c r="Y172" s="1"/>
      <c r="Z172" s="1"/>
      <c r="AA172" s="1"/>
      <c r="AB172" s="1"/>
      <c r="AC172" s="1"/>
      <c r="AD172" s="1"/>
      <c r="AE172" s="1"/>
      <c r="AF172" s="1"/>
      <c r="AG172" s="1"/>
      <c r="AH172" s="1"/>
      <c r="AI172" s="1"/>
    </row>
    <row r="173" spans="1:35" ht="12" customHeight="1">
      <c r="A173" s="158"/>
      <c r="B173" s="103"/>
      <c r="C173" s="103"/>
      <c r="D173" s="103"/>
      <c r="E173" s="103"/>
      <c r="F173" s="103"/>
      <c r="G173" s="103"/>
      <c r="H173" s="103"/>
      <c r="I173" s="103"/>
      <c r="J173" s="103"/>
      <c r="K173" s="103"/>
      <c r="L173" s="103"/>
      <c r="M173" s="103"/>
      <c r="N173" s="103"/>
      <c r="O173" s="103"/>
      <c r="P173" s="103"/>
      <c r="Q173" s="103"/>
      <c r="R173" s="103"/>
      <c r="S173" s="103"/>
      <c r="T173" s="1"/>
      <c r="U173" s="1"/>
      <c r="V173" s="1"/>
      <c r="W173" s="1"/>
      <c r="X173" s="1"/>
      <c r="Y173" s="1"/>
      <c r="Z173" s="1"/>
      <c r="AA173" s="1"/>
      <c r="AB173" s="1"/>
      <c r="AC173" s="1"/>
      <c r="AD173" s="1"/>
      <c r="AE173" s="1"/>
      <c r="AF173" s="1"/>
      <c r="AG173" s="1"/>
      <c r="AH173" s="1"/>
      <c r="AI173" s="1"/>
    </row>
    <row r="174" spans="1:35" ht="12" customHeight="1">
      <c r="A174" s="158"/>
      <c r="B174" s="103"/>
      <c r="C174" s="103"/>
      <c r="D174" s="103"/>
      <c r="E174" s="103"/>
      <c r="F174" s="103"/>
      <c r="G174" s="103"/>
      <c r="H174" s="103"/>
      <c r="I174" s="103"/>
      <c r="J174" s="103"/>
      <c r="K174" s="103"/>
      <c r="L174" s="103"/>
      <c r="M174" s="103"/>
      <c r="N174" s="103"/>
      <c r="O174" s="103"/>
      <c r="P174" s="103"/>
      <c r="Q174" s="103"/>
      <c r="R174" s="103"/>
      <c r="S174" s="103"/>
      <c r="T174" s="1"/>
      <c r="U174" s="1"/>
      <c r="V174" s="1"/>
      <c r="W174" s="1"/>
      <c r="X174" s="1"/>
      <c r="Y174" s="1"/>
      <c r="Z174" s="1"/>
      <c r="AA174" s="1"/>
      <c r="AB174" s="1"/>
      <c r="AC174" s="1"/>
      <c r="AD174" s="1"/>
      <c r="AE174" s="1"/>
      <c r="AF174" s="1"/>
      <c r="AG174" s="1"/>
      <c r="AH174" s="1"/>
      <c r="AI174" s="1"/>
    </row>
    <row r="175" spans="1:35" ht="12" customHeight="1">
      <c r="A175" s="158"/>
      <c r="B175" s="103"/>
      <c r="C175" s="103"/>
      <c r="D175" s="103"/>
      <c r="E175" s="103"/>
      <c r="F175" s="103"/>
      <c r="G175" s="103"/>
      <c r="H175" s="103"/>
      <c r="I175" s="103"/>
      <c r="J175" s="103"/>
      <c r="K175" s="103"/>
      <c r="L175" s="103"/>
      <c r="M175" s="103"/>
      <c r="N175" s="103"/>
      <c r="O175" s="103"/>
      <c r="P175" s="103"/>
      <c r="Q175" s="103"/>
      <c r="R175" s="103"/>
      <c r="S175" s="103"/>
      <c r="T175" s="1"/>
      <c r="U175" s="1"/>
      <c r="V175" s="1"/>
      <c r="W175" s="1"/>
      <c r="X175" s="1"/>
      <c r="Y175" s="1"/>
      <c r="Z175" s="1"/>
      <c r="AA175" s="1"/>
      <c r="AB175" s="1"/>
      <c r="AC175" s="1"/>
      <c r="AD175" s="1"/>
      <c r="AE175" s="1"/>
      <c r="AF175" s="1"/>
      <c r="AG175" s="1"/>
      <c r="AH175" s="1"/>
      <c r="AI175" s="1"/>
    </row>
    <row r="176" spans="1:35" ht="12" customHeight="1">
      <c r="A176" s="158"/>
      <c r="B176" s="103"/>
      <c r="C176" s="103"/>
      <c r="D176" s="103"/>
      <c r="E176" s="103"/>
      <c r="F176" s="103"/>
      <c r="G176" s="103"/>
      <c r="H176" s="103"/>
      <c r="I176" s="103"/>
      <c r="J176" s="103"/>
      <c r="K176" s="103"/>
      <c r="L176" s="103"/>
      <c r="M176" s="103"/>
      <c r="N176" s="103"/>
      <c r="O176" s="103"/>
      <c r="P176" s="103"/>
      <c r="Q176" s="103"/>
      <c r="R176" s="103"/>
      <c r="S176" s="103"/>
      <c r="T176" s="1"/>
      <c r="U176" s="1"/>
      <c r="V176" s="1"/>
      <c r="W176" s="1"/>
      <c r="X176" s="1"/>
      <c r="Y176" s="1"/>
      <c r="Z176" s="1"/>
      <c r="AA176" s="1"/>
      <c r="AB176" s="1"/>
      <c r="AC176" s="1"/>
      <c r="AD176" s="1"/>
      <c r="AE176" s="1"/>
      <c r="AF176" s="1"/>
      <c r="AG176" s="1"/>
      <c r="AH176" s="1"/>
      <c r="AI176" s="1"/>
    </row>
    <row r="177" spans="1:35" ht="12" customHeight="1">
      <c r="A177" s="158"/>
      <c r="B177" s="103"/>
      <c r="C177" s="103"/>
      <c r="D177" s="103"/>
      <c r="E177" s="103"/>
      <c r="F177" s="103"/>
      <c r="G177" s="103"/>
      <c r="H177" s="103"/>
      <c r="I177" s="103"/>
      <c r="J177" s="103"/>
      <c r="K177" s="103"/>
      <c r="L177" s="103"/>
      <c r="M177" s="103"/>
      <c r="N177" s="103"/>
      <c r="O177" s="103"/>
      <c r="P177" s="103"/>
      <c r="Q177" s="103"/>
      <c r="R177" s="103"/>
      <c r="S177" s="103"/>
      <c r="T177" s="1"/>
      <c r="U177" s="1"/>
      <c r="V177" s="1"/>
      <c r="W177" s="1"/>
      <c r="X177" s="1"/>
      <c r="Y177" s="1"/>
      <c r="Z177" s="1"/>
      <c r="AA177" s="1"/>
      <c r="AB177" s="1"/>
      <c r="AC177" s="1"/>
      <c r="AD177" s="1"/>
      <c r="AE177" s="1"/>
      <c r="AF177" s="1"/>
      <c r="AG177" s="1"/>
      <c r="AH177" s="1"/>
      <c r="AI177" s="1"/>
    </row>
    <row r="178" spans="1:35" ht="12" customHeight="1">
      <c r="A178" s="158"/>
      <c r="B178" s="103"/>
      <c r="C178" s="103"/>
      <c r="D178" s="103"/>
      <c r="E178" s="103"/>
      <c r="F178" s="103"/>
      <c r="G178" s="103"/>
      <c r="H178" s="103"/>
      <c r="I178" s="103"/>
      <c r="J178" s="103"/>
      <c r="K178" s="103"/>
      <c r="L178" s="103"/>
      <c r="M178" s="103"/>
      <c r="N178" s="103"/>
      <c r="O178" s="103"/>
      <c r="P178" s="103"/>
      <c r="Q178" s="103"/>
      <c r="R178" s="103"/>
      <c r="S178" s="103"/>
      <c r="T178" s="1"/>
      <c r="U178" s="1"/>
      <c r="V178" s="1"/>
      <c r="W178" s="1"/>
      <c r="X178" s="1"/>
      <c r="Y178" s="1"/>
      <c r="Z178" s="1"/>
      <c r="AA178" s="1"/>
      <c r="AB178" s="1"/>
      <c r="AC178" s="1"/>
      <c r="AD178" s="1"/>
      <c r="AE178" s="1"/>
      <c r="AF178" s="1"/>
      <c r="AG178" s="1"/>
      <c r="AH178" s="1"/>
      <c r="AI178" s="1"/>
    </row>
    <row r="179" spans="1:35" ht="12" customHeight="1">
      <c r="A179" s="158"/>
      <c r="B179" s="103"/>
      <c r="C179" s="103"/>
      <c r="D179" s="103"/>
      <c r="E179" s="103"/>
      <c r="F179" s="103"/>
      <c r="G179" s="103"/>
      <c r="H179" s="103"/>
      <c r="I179" s="103"/>
      <c r="J179" s="103"/>
      <c r="K179" s="103"/>
      <c r="L179" s="103"/>
      <c r="M179" s="103"/>
      <c r="N179" s="103"/>
      <c r="O179" s="103"/>
      <c r="P179" s="103"/>
      <c r="Q179" s="103"/>
      <c r="R179" s="103"/>
      <c r="S179" s="103"/>
      <c r="T179" s="1"/>
      <c r="U179" s="1"/>
      <c r="V179" s="1"/>
      <c r="W179" s="1"/>
      <c r="X179" s="1"/>
      <c r="Y179" s="1"/>
      <c r="Z179" s="1"/>
      <c r="AA179" s="1"/>
      <c r="AB179" s="1"/>
      <c r="AC179" s="1"/>
      <c r="AD179" s="1"/>
      <c r="AE179" s="1"/>
      <c r="AF179" s="1"/>
      <c r="AG179" s="1"/>
      <c r="AH179" s="1"/>
      <c r="AI179" s="1"/>
    </row>
    <row r="180" spans="1:35" ht="12" customHeight="1">
      <c r="A180" s="158"/>
      <c r="B180" s="103"/>
      <c r="C180" s="103"/>
      <c r="D180" s="103"/>
      <c r="E180" s="103"/>
      <c r="F180" s="103"/>
      <c r="G180" s="103"/>
      <c r="H180" s="103"/>
      <c r="I180" s="103"/>
      <c r="J180" s="103"/>
      <c r="K180" s="103"/>
      <c r="L180" s="103"/>
      <c r="M180" s="103"/>
      <c r="N180" s="103"/>
      <c r="O180" s="103"/>
      <c r="P180" s="103"/>
      <c r="Q180" s="103"/>
      <c r="R180" s="103"/>
      <c r="S180" s="103"/>
      <c r="T180" s="1"/>
      <c r="U180" s="1"/>
      <c r="V180" s="1"/>
      <c r="W180" s="1"/>
      <c r="X180" s="1"/>
      <c r="Y180" s="1"/>
      <c r="Z180" s="1"/>
      <c r="AA180" s="1"/>
      <c r="AB180" s="1"/>
      <c r="AC180" s="1"/>
      <c r="AD180" s="1"/>
      <c r="AE180" s="1"/>
      <c r="AF180" s="1"/>
      <c r="AG180" s="1"/>
      <c r="AH180" s="1"/>
      <c r="AI180" s="1"/>
    </row>
    <row r="181" spans="1:35" ht="12" customHeight="1">
      <c r="A181" s="158"/>
      <c r="B181" s="103"/>
      <c r="C181" s="103"/>
      <c r="D181" s="103"/>
      <c r="E181" s="103"/>
      <c r="F181" s="103"/>
      <c r="G181" s="103"/>
      <c r="H181" s="103"/>
      <c r="I181" s="103"/>
      <c r="J181" s="103"/>
      <c r="K181" s="103"/>
      <c r="L181" s="103"/>
      <c r="M181" s="103"/>
      <c r="N181" s="103"/>
      <c r="O181" s="103"/>
      <c r="P181" s="103"/>
      <c r="Q181" s="103"/>
      <c r="R181" s="103"/>
      <c r="S181" s="103"/>
      <c r="T181" s="1"/>
      <c r="U181" s="1"/>
      <c r="V181" s="1"/>
      <c r="W181" s="1"/>
      <c r="X181" s="1"/>
      <c r="Y181" s="1"/>
      <c r="Z181" s="1"/>
      <c r="AA181" s="1"/>
      <c r="AB181" s="1"/>
      <c r="AC181" s="1"/>
      <c r="AD181" s="1"/>
      <c r="AE181" s="1"/>
      <c r="AF181" s="1"/>
      <c r="AG181" s="1"/>
      <c r="AH181" s="1"/>
      <c r="AI181" s="1"/>
    </row>
    <row r="182" spans="1:35" ht="12" customHeight="1">
      <c r="A182" s="158"/>
      <c r="B182" s="103"/>
      <c r="C182" s="103"/>
      <c r="D182" s="103"/>
      <c r="E182" s="103"/>
      <c r="F182" s="103"/>
      <c r="G182" s="103"/>
      <c r="H182" s="103"/>
      <c r="I182" s="103"/>
      <c r="J182" s="103"/>
      <c r="K182" s="103"/>
      <c r="L182" s="103"/>
      <c r="M182" s="103"/>
      <c r="N182" s="103"/>
      <c r="O182" s="103"/>
      <c r="P182" s="103"/>
      <c r="Q182" s="103"/>
      <c r="R182" s="103"/>
      <c r="S182" s="103"/>
      <c r="T182" s="1"/>
      <c r="U182" s="1"/>
      <c r="V182" s="1"/>
      <c r="W182" s="1"/>
      <c r="X182" s="1"/>
      <c r="Y182" s="1"/>
      <c r="Z182" s="1"/>
      <c r="AA182" s="1"/>
      <c r="AB182" s="1"/>
      <c r="AC182" s="1"/>
      <c r="AD182" s="1"/>
      <c r="AE182" s="1"/>
      <c r="AF182" s="1"/>
      <c r="AG182" s="1"/>
      <c r="AH182" s="1"/>
      <c r="AI182" s="1"/>
    </row>
    <row r="183" spans="1:35" ht="12" customHeight="1">
      <c r="A183" s="158"/>
      <c r="B183" s="103"/>
      <c r="C183" s="103"/>
      <c r="D183" s="103"/>
      <c r="E183" s="103"/>
      <c r="F183" s="103"/>
      <c r="G183" s="103"/>
      <c r="H183" s="103"/>
      <c r="I183" s="103"/>
      <c r="J183" s="103"/>
      <c r="K183" s="103"/>
      <c r="L183" s="103"/>
      <c r="M183" s="103"/>
      <c r="N183" s="103"/>
      <c r="O183" s="103"/>
      <c r="P183" s="103"/>
      <c r="Q183" s="103"/>
      <c r="R183" s="103"/>
      <c r="S183" s="103"/>
      <c r="T183" s="1"/>
      <c r="U183" s="1"/>
      <c r="V183" s="1"/>
      <c r="W183" s="1"/>
      <c r="X183" s="1"/>
      <c r="Y183" s="1"/>
      <c r="Z183" s="1"/>
      <c r="AA183" s="1"/>
      <c r="AB183" s="1"/>
      <c r="AC183" s="1"/>
      <c r="AD183" s="1"/>
      <c r="AE183" s="1"/>
      <c r="AF183" s="1"/>
      <c r="AG183" s="1"/>
      <c r="AH183" s="1"/>
      <c r="AI183" s="1"/>
    </row>
    <row r="184" spans="1:35" ht="12" customHeight="1">
      <c r="A184" s="158"/>
      <c r="B184" s="103"/>
      <c r="C184" s="103"/>
      <c r="D184" s="103"/>
      <c r="E184" s="103"/>
      <c r="F184" s="103"/>
      <c r="G184" s="103"/>
      <c r="H184" s="103"/>
      <c r="I184" s="103"/>
      <c r="J184" s="103"/>
      <c r="K184" s="103"/>
      <c r="L184" s="103"/>
      <c r="M184" s="103"/>
      <c r="N184" s="103"/>
      <c r="O184" s="103"/>
      <c r="P184" s="103"/>
      <c r="Q184" s="103"/>
      <c r="R184" s="103"/>
      <c r="S184" s="103"/>
      <c r="T184" s="1"/>
      <c r="U184" s="1"/>
      <c r="V184" s="1"/>
      <c r="W184" s="1"/>
      <c r="X184" s="1"/>
      <c r="Y184" s="1"/>
      <c r="Z184" s="1"/>
      <c r="AA184" s="1"/>
      <c r="AB184" s="1"/>
      <c r="AC184" s="1"/>
      <c r="AD184" s="1"/>
      <c r="AE184" s="1"/>
      <c r="AF184" s="1"/>
      <c r="AG184" s="1"/>
      <c r="AH184" s="1"/>
      <c r="AI184" s="1"/>
    </row>
    <row r="185" spans="1:35" ht="12" customHeight="1">
      <c r="A185" s="158"/>
      <c r="B185" s="103"/>
      <c r="C185" s="103"/>
      <c r="D185" s="103"/>
      <c r="E185" s="103"/>
      <c r="F185" s="103"/>
      <c r="G185" s="103"/>
      <c r="H185" s="103"/>
      <c r="I185" s="103"/>
      <c r="J185" s="103"/>
      <c r="K185" s="103"/>
      <c r="L185" s="103"/>
      <c r="M185" s="103"/>
      <c r="N185" s="103"/>
      <c r="O185" s="103"/>
      <c r="P185" s="103"/>
      <c r="Q185" s="103"/>
      <c r="R185" s="103"/>
      <c r="S185" s="103"/>
      <c r="T185" s="1"/>
      <c r="U185" s="1"/>
      <c r="V185" s="1"/>
      <c r="W185" s="1"/>
      <c r="X185" s="1"/>
      <c r="Y185" s="1"/>
      <c r="Z185" s="1"/>
      <c r="AA185" s="1"/>
      <c r="AB185" s="1"/>
      <c r="AC185" s="1"/>
      <c r="AD185" s="1"/>
      <c r="AE185" s="1"/>
      <c r="AF185" s="1"/>
      <c r="AG185" s="1"/>
      <c r="AH185" s="1"/>
      <c r="AI185" s="1"/>
    </row>
    <row r="186" spans="1:35" ht="12" customHeight="1">
      <c r="A186" s="158"/>
      <c r="B186" s="103"/>
      <c r="C186" s="103"/>
      <c r="D186" s="103"/>
      <c r="E186" s="103"/>
      <c r="F186" s="103"/>
      <c r="G186" s="103"/>
      <c r="H186" s="103"/>
      <c r="I186" s="103"/>
      <c r="J186" s="103"/>
      <c r="K186" s="103"/>
      <c r="L186" s="103"/>
      <c r="M186" s="103"/>
      <c r="N186" s="103"/>
      <c r="O186" s="103"/>
      <c r="P186" s="103"/>
      <c r="Q186" s="103"/>
      <c r="R186" s="103"/>
      <c r="S186" s="103"/>
      <c r="T186" s="1"/>
      <c r="U186" s="1"/>
      <c r="V186" s="1"/>
      <c r="W186" s="1"/>
      <c r="X186" s="1"/>
      <c r="Y186" s="1"/>
      <c r="Z186" s="1"/>
      <c r="AA186" s="1"/>
      <c r="AB186" s="1"/>
      <c r="AC186" s="1"/>
      <c r="AD186" s="1"/>
      <c r="AE186" s="1"/>
      <c r="AF186" s="1"/>
      <c r="AG186" s="1"/>
      <c r="AH186" s="1"/>
      <c r="AI186" s="1"/>
    </row>
    <row r="187" spans="1:35" ht="12" customHeight="1">
      <c r="A187" s="158"/>
      <c r="B187" s="103"/>
      <c r="C187" s="103"/>
      <c r="D187" s="103"/>
      <c r="E187" s="103"/>
      <c r="F187" s="103"/>
      <c r="G187" s="103"/>
      <c r="H187" s="103"/>
      <c r="I187" s="103"/>
      <c r="J187" s="103"/>
      <c r="K187" s="103"/>
      <c r="L187" s="103"/>
      <c r="M187" s="103"/>
      <c r="N187" s="103"/>
      <c r="O187" s="103"/>
      <c r="P187" s="103"/>
      <c r="Q187" s="103"/>
      <c r="R187" s="103"/>
      <c r="S187" s="103"/>
      <c r="T187" s="1"/>
      <c r="U187" s="1"/>
      <c r="V187" s="1"/>
      <c r="W187" s="1"/>
      <c r="X187" s="1"/>
      <c r="Y187" s="1"/>
      <c r="Z187" s="1"/>
      <c r="AA187" s="1"/>
      <c r="AB187" s="1"/>
      <c r="AC187" s="1"/>
      <c r="AD187" s="1"/>
      <c r="AE187" s="1"/>
      <c r="AF187" s="1"/>
      <c r="AG187" s="1"/>
      <c r="AH187" s="1"/>
      <c r="AI187" s="1"/>
    </row>
    <row r="188" spans="1:35" ht="12" customHeight="1">
      <c r="A188" s="158"/>
      <c r="B188" s="103"/>
      <c r="C188" s="103"/>
      <c r="D188" s="103"/>
      <c r="E188" s="103"/>
      <c r="F188" s="103"/>
      <c r="G188" s="103"/>
      <c r="H188" s="103"/>
      <c r="I188" s="103"/>
      <c r="J188" s="103"/>
      <c r="K188" s="103"/>
      <c r="L188" s="103"/>
      <c r="M188" s="103"/>
      <c r="N188" s="103"/>
      <c r="O188" s="103"/>
      <c r="P188" s="103"/>
      <c r="Q188" s="103"/>
      <c r="R188" s="103"/>
      <c r="S188" s="103"/>
      <c r="T188" s="1"/>
      <c r="U188" s="1"/>
      <c r="V188" s="1"/>
      <c r="W188" s="1"/>
      <c r="X188" s="1"/>
      <c r="Y188" s="1"/>
      <c r="Z188" s="1"/>
      <c r="AA188" s="1"/>
      <c r="AB188" s="1"/>
      <c r="AC188" s="1"/>
      <c r="AD188" s="1"/>
      <c r="AE188" s="1"/>
      <c r="AF188" s="1"/>
      <c r="AG188" s="1"/>
      <c r="AH188" s="1"/>
      <c r="AI188" s="1"/>
    </row>
    <row r="189" spans="1:35" ht="12" customHeight="1">
      <c r="A189" s="158"/>
      <c r="B189" s="103"/>
      <c r="C189" s="103"/>
      <c r="D189" s="103"/>
      <c r="E189" s="103"/>
      <c r="F189" s="103"/>
      <c r="G189" s="103"/>
      <c r="H189" s="103"/>
      <c r="I189" s="103"/>
      <c r="J189" s="103"/>
      <c r="K189" s="103"/>
      <c r="L189" s="103"/>
      <c r="M189" s="103"/>
      <c r="N189" s="103"/>
      <c r="O189" s="103"/>
      <c r="P189" s="103"/>
      <c r="Q189" s="103"/>
      <c r="R189" s="103"/>
      <c r="S189" s="103"/>
      <c r="T189" s="1"/>
      <c r="U189" s="1"/>
      <c r="V189" s="1"/>
      <c r="W189" s="1"/>
      <c r="X189" s="1"/>
      <c r="Y189" s="1"/>
      <c r="Z189" s="1"/>
      <c r="AA189" s="1"/>
      <c r="AB189" s="1"/>
      <c r="AC189" s="1"/>
      <c r="AD189" s="1"/>
      <c r="AE189" s="1"/>
      <c r="AF189" s="1"/>
      <c r="AG189" s="1"/>
      <c r="AH189" s="1"/>
      <c r="AI189" s="1"/>
    </row>
    <row r="190" spans="1:35" ht="12" customHeight="1">
      <c r="A190" s="158"/>
      <c r="B190" s="103"/>
      <c r="C190" s="103"/>
      <c r="D190" s="103"/>
      <c r="E190" s="103"/>
      <c r="F190" s="103"/>
      <c r="G190" s="103"/>
      <c r="H190" s="103"/>
      <c r="I190" s="103"/>
      <c r="J190" s="103"/>
      <c r="K190" s="103"/>
      <c r="L190" s="103"/>
      <c r="M190" s="103"/>
      <c r="N190" s="103"/>
      <c r="O190" s="103"/>
      <c r="P190" s="103"/>
      <c r="Q190" s="103"/>
      <c r="R190" s="103"/>
      <c r="S190" s="103"/>
      <c r="T190" s="1"/>
      <c r="U190" s="1"/>
      <c r="V190" s="1"/>
      <c r="W190" s="1"/>
      <c r="X190" s="1"/>
      <c r="Y190" s="1"/>
      <c r="Z190" s="1"/>
      <c r="AA190" s="1"/>
      <c r="AB190" s="1"/>
      <c r="AC190" s="1"/>
      <c r="AD190" s="1"/>
      <c r="AE190" s="1"/>
      <c r="AF190" s="1"/>
      <c r="AG190" s="1"/>
      <c r="AH190" s="1"/>
      <c r="AI190" s="1"/>
    </row>
    <row r="191" spans="1:35" ht="12" customHeight="1">
      <c r="A191" s="158"/>
      <c r="B191" s="103"/>
      <c r="C191" s="103"/>
      <c r="D191" s="103"/>
      <c r="E191" s="103"/>
      <c r="F191" s="103"/>
      <c r="G191" s="103"/>
      <c r="H191" s="103"/>
      <c r="I191" s="103"/>
      <c r="J191" s="103"/>
      <c r="K191" s="103"/>
      <c r="L191" s="103"/>
      <c r="M191" s="103"/>
      <c r="N191" s="103"/>
      <c r="O191" s="103"/>
      <c r="P191" s="103"/>
      <c r="Q191" s="103"/>
      <c r="R191" s="103"/>
      <c r="S191" s="103"/>
      <c r="T191" s="1"/>
      <c r="U191" s="1"/>
      <c r="V191" s="1"/>
      <c r="W191" s="1"/>
      <c r="X191" s="1"/>
      <c r="Y191" s="1"/>
      <c r="Z191" s="1"/>
      <c r="AA191" s="1"/>
      <c r="AB191" s="1"/>
      <c r="AC191" s="1"/>
      <c r="AD191" s="1"/>
      <c r="AE191" s="1"/>
      <c r="AF191" s="1"/>
      <c r="AG191" s="1"/>
      <c r="AH191" s="1"/>
      <c r="AI191" s="1"/>
    </row>
    <row r="192" spans="1:35" ht="12" customHeight="1">
      <c r="A192" s="158"/>
      <c r="B192" s="103"/>
      <c r="C192" s="103"/>
      <c r="D192" s="103"/>
      <c r="E192" s="103"/>
      <c r="F192" s="103"/>
      <c r="G192" s="103"/>
      <c r="H192" s="103"/>
      <c r="I192" s="103"/>
      <c r="J192" s="103"/>
      <c r="K192" s="103"/>
      <c r="L192" s="103"/>
      <c r="M192" s="103"/>
      <c r="N192" s="103"/>
      <c r="O192" s="103"/>
      <c r="P192" s="103"/>
      <c r="Q192" s="103"/>
      <c r="R192" s="103"/>
      <c r="S192" s="103"/>
      <c r="T192" s="1"/>
      <c r="U192" s="1"/>
      <c r="V192" s="1"/>
      <c r="W192" s="1"/>
      <c r="X192" s="1"/>
      <c r="Y192" s="1"/>
      <c r="Z192" s="1"/>
      <c r="AA192" s="1"/>
      <c r="AB192" s="1"/>
      <c r="AC192" s="1"/>
      <c r="AD192" s="1"/>
      <c r="AE192" s="1"/>
      <c r="AF192" s="1"/>
      <c r="AG192" s="1"/>
      <c r="AH192" s="1"/>
      <c r="AI192" s="1"/>
    </row>
    <row r="193" spans="1:35" ht="12" customHeight="1">
      <c r="A193" s="158"/>
      <c r="B193" s="103"/>
      <c r="C193" s="103"/>
      <c r="D193" s="103"/>
      <c r="E193" s="103"/>
      <c r="F193" s="103"/>
      <c r="G193" s="103"/>
      <c r="H193" s="103"/>
      <c r="I193" s="103"/>
      <c r="J193" s="103"/>
      <c r="K193" s="103"/>
      <c r="L193" s="103"/>
      <c r="M193" s="103"/>
      <c r="N193" s="103"/>
      <c r="O193" s="103"/>
      <c r="P193" s="103"/>
      <c r="Q193" s="103"/>
      <c r="R193" s="103"/>
      <c r="S193" s="103"/>
      <c r="T193" s="1"/>
      <c r="U193" s="1"/>
      <c r="V193" s="1"/>
      <c r="W193" s="1"/>
      <c r="X193" s="1"/>
      <c r="Y193" s="1"/>
      <c r="Z193" s="1"/>
      <c r="AA193" s="1"/>
      <c r="AB193" s="1"/>
      <c r="AC193" s="1"/>
      <c r="AD193" s="1"/>
      <c r="AE193" s="1"/>
      <c r="AF193" s="1"/>
      <c r="AG193" s="1"/>
      <c r="AH193" s="1"/>
      <c r="AI193" s="1"/>
    </row>
    <row r="194" spans="1:35" ht="12" customHeight="1">
      <c r="A194" s="158"/>
      <c r="B194" s="103"/>
      <c r="C194" s="103"/>
      <c r="D194" s="103"/>
      <c r="E194" s="103"/>
      <c r="F194" s="103"/>
      <c r="G194" s="103"/>
      <c r="H194" s="103"/>
      <c r="I194" s="103"/>
      <c r="J194" s="103"/>
      <c r="K194" s="103"/>
      <c r="L194" s="103"/>
      <c r="M194" s="103"/>
      <c r="N194" s="103"/>
      <c r="O194" s="103"/>
      <c r="P194" s="103"/>
      <c r="Q194" s="103"/>
      <c r="R194" s="103"/>
      <c r="S194" s="103"/>
      <c r="T194" s="1"/>
      <c r="U194" s="1"/>
      <c r="V194" s="1"/>
      <c r="W194" s="1"/>
      <c r="X194" s="1"/>
      <c r="Y194" s="1"/>
      <c r="Z194" s="1"/>
      <c r="AA194" s="1"/>
      <c r="AB194" s="1"/>
      <c r="AC194" s="1"/>
      <c r="AD194" s="1"/>
      <c r="AE194" s="1"/>
      <c r="AF194" s="1"/>
      <c r="AG194" s="1"/>
      <c r="AH194" s="1"/>
      <c r="AI194" s="1"/>
    </row>
    <row r="195" spans="1:35" ht="12" customHeight="1">
      <c r="A195" s="158"/>
      <c r="B195" s="103"/>
      <c r="C195" s="103"/>
      <c r="D195" s="103"/>
      <c r="E195" s="103"/>
      <c r="F195" s="103"/>
      <c r="G195" s="103"/>
      <c r="H195" s="103"/>
      <c r="I195" s="103"/>
      <c r="J195" s="103"/>
      <c r="K195" s="103"/>
      <c r="L195" s="103"/>
      <c r="M195" s="103"/>
      <c r="N195" s="103"/>
      <c r="O195" s="103"/>
      <c r="P195" s="103"/>
      <c r="Q195" s="103"/>
      <c r="R195" s="103"/>
      <c r="S195" s="103"/>
      <c r="T195" s="1"/>
      <c r="U195" s="1"/>
      <c r="V195" s="1"/>
      <c r="W195" s="1"/>
      <c r="X195" s="1"/>
      <c r="Y195" s="1"/>
      <c r="Z195" s="1"/>
      <c r="AA195" s="1"/>
      <c r="AB195" s="1"/>
      <c r="AC195" s="1"/>
      <c r="AD195" s="1"/>
      <c r="AE195" s="1"/>
      <c r="AF195" s="1"/>
      <c r="AG195" s="1"/>
      <c r="AH195" s="1"/>
      <c r="AI195" s="1"/>
    </row>
    <row r="196" spans="1:35" ht="12" customHeight="1">
      <c r="A196" s="158"/>
      <c r="B196" s="103"/>
      <c r="C196" s="103"/>
      <c r="D196" s="103"/>
      <c r="E196" s="103"/>
      <c r="F196" s="103"/>
      <c r="G196" s="103"/>
      <c r="H196" s="103"/>
      <c r="I196" s="103"/>
      <c r="J196" s="103"/>
      <c r="K196" s="103"/>
      <c r="L196" s="103"/>
      <c r="M196" s="103"/>
      <c r="N196" s="103"/>
      <c r="O196" s="103"/>
      <c r="P196" s="103"/>
      <c r="Q196" s="103"/>
      <c r="R196" s="103"/>
      <c r="S196" s="103"/>
      <c r="T196" s="1"/>
      <c r="U196" s="1"/>
      <c r="V196" s="1"/>
      <c r="W196" s="1"/>
      <c r="X196" s="1"/>
      <c r="Y196" s="1"/>
      <c r="Z196" s="1"/>
      <c r="AA196" s="1"/>
      <c r="AB196" s="1"/>
      <c r="AC196" s="1"/>
      <c r="AD196" s="1"/>
      <c r="AE196" s="1"/>
      <c r="AF196" s="1"/>
      <c r="AG196" s="1"/>
      <c r="AH196" s="1"/>
      <c r="AI196" s="1"/>
    </row>
    <row r="197" spans="1:35" ht="12" customHeight="1">
      <c r="A197" s="158"/>
      <c r="B197" s="103"/>
      <c r="C197" s="103"/>
      <c r="D197" s="103"/>
      <c r="E197" s="103"/>
      <c r="F197" s="103"/>
      <c r="G197" s="103"/>
      <c r="H197" s="103"/>
      <c r="I197" s="103"/>
      <c r="J197" s="103"/>
      <c r="K197" s="103"/>
      <c r="L197" s="103"/>
      <c r="M197" s="103"/>
      <c r="N197" s="103"/>
      <c r="O197" s="103"/>
      <c r="P197" s="103"/>
      <c r="Q197" s="103"/>
      <c r="R197" s="103"/>
      <c r="S197" s="103"/>
      <c r="T197" s="1"/>
      <c r="U197" s="1"/>
      <c r="V197" s="1"/>
      <c r="W197" s="1"/>
      <c r="X197" s="1"/>
      <c r="Y197" s="1"/>
      <c r="Z197" s="1"/>
      <c r="AA197" s="1"/>
      <c r="AB197" s="1"/>
      <c r="AC197" s="1"/>
      <c r="AD197" s="1"/>
      <c r="AE197" s="1"/>
      <c r="AF197" s="1"/>
      <c r="AG197" s="1"/>
      <c r="AH197" s="1"/>
      <c r="AI197" s="1"/>
    </row>
    <row r="198" spans="1:35" ht="12" customHeight="1">
      <c r="A198" s="158"/>
      <c r="B198" s="103"/>
      <c r="C198" s="103"/>
      <c r="D198" s="103"/>
      <c r="E198" s="103"/>
      <c r="F198" s="103"/>
      <c r="G198" s="103"/>
      <c r="H198" s="103"/>
      <c r="I198" s="103"/>
      <c r="J198" s="103"/>
      <c r="K198" s="103"/>
      <c r="L198" s="103"/>
      <c r="M198" s="103"/>
      <c r="N198" s="103"/>
      <c r="O198" s="103"/>
      <c r="P198" s="103"/>
      <c r="Q198" s="103"/>
      <c r="R198" s="103"/>
      <c r="S198" s="103"/>
      <c r="T198" s="1"/>
      <c r="U198" s="1"/>
      <c r="V198" s="1"/>
      <c r="W198" s="1"/>
      <c r="X198" s="1"/>
      <c r="Y198" s="1"/>
      <c r="Z198" s="1"/>
      <c r="AA198" s="1"/>
      <c r="AB198" s="1"/>
      <c r="AC198" s="1"/>
      <c r="AD198" s="1"/>
      <c r="AE198" s="1"/>
      <c r="AF198" s="1"/>
      <c r="AG198" s="1"/>
      <c r="AH198" s="1"/>
      <c r="AI198" s="1"/>
    </row>
    <row r="199" spans="1:35" ht="12" customHeight="1">
      <c r="A199" s="158"/>
      <c r="B199" s="103"/>
      <c r="C199" s="103"/>
      <c r="D199" s="103"/>
      <c r="E199" s="103"/>
      <c r="F199" s="103"/>
      <c r="G199" s="103"/>
      <c r="H199" s="103"/>
      <c r="I199" s="103"/>
      <c r="J199" s="103"/>
      <c r="K199" s="103"/>
      <c r="L199" s="103"/>
      <c r="M199" s="103"/>
      <c r="N199" s="103"/>
      <c r="O199" s="103"/>
      <c r="P199" s="103"/>
      <c r="Q199" s="103"/>
      <c r="R199" s="103"/>
      <c r="S199" s="103"/>
      <c r="T199" s="1"/>
      <c r="U199" s="1"/>
      <c r="V199" s="1"/>
      <c r="W199" s="1"/>
      <c r="X199" s="1"/>
      <c r="Y199" s="1"/>
      <c r="Z199" s="1"/>
      <c r="AA199" s="1"/>
      <c r="AB199" s="1"/>
      <c r="AC199" s="1"/>
      <c r="AD199" s="1"/>
      <c r="AE199" s="1"/>
      <c r="AF199" s="1"/>
      <c r="AG199" s="1"/>
      <c r="AH199" s="1"/>
      <c r="AI199" s="1"/>
    </row>
    <row r="200" spans="1:35" ht="12" customHeight="1">
      <c r="A200" s="158"/>
      <c r="B200" s="103"/>
      <c r="C200" s="103"/>
      <c r="D200" s="103"/>
      <c r="E200" s="103"/>
      <c r="F200" s="103"/>
      <c r="G200" s="103"/>
      <c r="H200" s="103"/>
      <c r="I200" s="103"/>
      <c r="J200" s="103"/>
      <c r="K200" s="103"/>
      <c r="L200" s="103"/>
      <c r="M200" s="103"/>
      <c r="N200" s="103"/>
      <c r="O200" s="103"/>
      <c r="P200" s="103"/>
      <c r="Q200" s="103"/>
      <c r="R200" s="103"/>
      <c r="S200" s="103"/>
      <c r="T200" s="1"/>
      <c r="U200" s="1"/>
      <c r="V200" s="1"/>
      <c r="W200" s="1"/>
      <c r="X200" s="1"/>
      <c r="Y200" s="1"/>
      <c r="Z200" s="1"/>
      <c r="AA200" s="1"/>
      <c r="AB200" s="1"/>
      <c r="AC200" s="1"/>
      <c r="AD200" s="1"/>
      <c r="AE200" s="1"/>
      <c r="AF200" s="1"/>
      <c r="AG200" s="1"/>
      <c r="AH200" s="1"/>
      <c r="AI200" s="1"/>
    </row>
    <row r="201" spans="1:35" ht="12" customHeight="1">
      <c r="A201" s="158"/>
      <c r="B201" s="103"/>
      <c r="C201" s="103"/>
      <c r="D201" s="103"/>
      <c r="E201" s="103"/>
      <c r="F201" s="103"/>
      <c r="G201" s="103"/>
      <c r="H201" s="103"/>
      <c r="I201" s="103"/>
      <c r="J201" s="103"/>
      <c r="K201" s="103"/>
      <c r="L201" s="103"/>
      <c r="M201" s="103"/>
      <c r="N201" s="103"/>
      <c r="O201" s="103"/>
      <c r="P201" s="103"/>
      <c r="Q201" s="103"/>
      <c r="R201" s="103"/>
      <c r="S201" s="103"/>
      <c r="T201" s="1"/>
      <c r="U201" s="1"/>
      <c r="V201" s="1"/>
      <c r="W201" s="1"/>
      <c r="X201" s="1"/>
      <c r="Y201" s="1"/>
      <c r="Z201" s="1"/>
      <c r="AA201" s="1"/>
      <c r="AB201" s="1"/>
      <c r="AC201" s="1"/>
      <c r="AD201" s="1"/>
      <c r="AE201" s="1"/>
      <c r="AF201" s="1"/>
      <c r="AG201" s="1"/>
      <c r="AH201" s="1"/>
      <c r="AI201" s="1"/>
    </row>
    <row r="202" spans="1:35" ht="12" customHeight="1">
      <c r="A202" s="158"/>
      <c r="B202" s="103"/>
      <c r="C202" s="103"/>
      <c r="D202" s="103"/>
      <c r="E202" s="103"/>
      <c r="F202" s="103"/>
      <c r="G202" s="103"/>
      <c r="H202" s="103"/>
      <c r="I202" s="103"/>
      <c r="J202" s="103"/>
      <c r="K202" s="103"/>
      <c r="L202" s="103"/>
      <c r="M202" s="103"/>
      <c r="N202" s="103"/>
      <c r="O202" s="103"/>
      <c r="P202" s="103"/>
      <c r="Q202" s="103"/>
      <c r="R202" s="103"/>
      <c r="S202" s="103"/>
      <c r="T202" s="1"/>
      <c r="U202" s="1"/>
      <c r="V202" s="1"/>
      <c r="W202" s="1"/>
      <c r="X202" s="1"/>
      <c r="Y202" s="1"/>
      <c r="Z202" s="1"/>
      <c r="AA202" s="1"/>
      <c r="AB202" s="1"/>
      <c r="AC202" s="1"/>
      <c r="AD202" s="1"/>
      <c r="AE202" s="1"/>
      <c r="AF202" s="1"/>
      <c r="AG202" s="1"/>
      <c r="AH202" s="1"/>
      <c r="AI202" s="1"/>
    </row>
    <row r="203" spans="1:35" ht="12" customHeight="1">
      <c r="A203" s="158"/>
      <c r="B203" s="103"/>
      <c r="C203" s="103"/>
      <c r="D203" s="103"/>
      <c r="E203" s="103"/>
      <c r="F203" s="103"/>
      <c r="G203" s="103"/>
      <c r="H203" s="103"/>
      <c r="I203" s="103"/>
      <c r="J203" s="103"/>
      <c r="K203" s="103"/>
      <c r="L203" s="103"/>
      <c r="M203" s="103"/>
      <c r="N203" s="103"/>
      <c r="O203" s="103"/>
      <c r="P203" s="103"/>
      <c r="Q203" s="103"/>
      <c r="R203" s="103"/>
      <c r="S203" s="103"/>
      <c r="T203" s="1"/>
      <c r="U203" s="1"/>
      <c r="V203" s="1"/>
      <c r="W203" s="1"/>
      <c r="X203" s="1"/>
      <c r="Y203" s="1"/>
      <c r="Z203" s="1"/>
      <c r="AA203" s="1"/>
      <c r="AB203" s="1"/>
      <c r="AC203" s="1"/>
      <c r="AD203" s="1"/>
      <c r="AE203" s="1"/>
      <c r="AF203" s="1"/>
      <c r="AG203" s="1"/>
      <c r="AH203" s="1"/>
      <c r="AI203" s="1"/>
    </row>
    <row r="204" spans="1:35" ht="12" customHeight="1">
      <c r="A204" s="158"/>
      <c r="B204" s="103"/>
      <c r="C204" s="103"/>
      <c r="D204" s="103"/>
      <c r="E204" s="103"/>
      <c r="F204" s="103"/>
      <c r="G204" s="103"/>
      <c r="H204" s="103"/>
      <c r="I204" s="103"/>
      <c r="J204" s="103"/>
      <c r="K204" s="103"/>
      <c r="L204" s="103"/>
      <c r="M204" s="103"/>
      <c r="N204" s="103"/>
      <c r="O204" s="103"/>
      <c r="P204" s="103"/>
      <c r="Q204" s="103"/>
      <c r="R204" s="103"/>
      <c r="S204" s="103"/>
      <c r="T204" s="1"/>
      <c r="U204" s="1"/>
      <c r="V204" s="1"/>
      <c r="W204" s="1"/>
      <c r="X204" s="1"/>
      <c r="Y204" s="1"/>
      <c r="Z204" s="1"/>
      <c r="AA204" s="1"/>
      <c r="AB204" s="1"/>
      <c r="AC204" s="1"/>
      <c r="AD204" s="1"/>
      <c r="AE204" s="1"/>
      <c r="AF204" s="1"/>
      <c r="AG204" s="1"/>
      <c r="AH204" s="1"/>
      <c r="AI204" s="1"/>
    </row>
    <row r="205" spans="1:35" ht="12" customHeight="1">
      <c r="A205" s="158"/>
      <c r="B205" s="103"/>
      <c r="C205" s="103"/>
      <c r="D205" s="103"/>
      <c r="E205" s="103"/>
      <c r="F205" s="103"/>
      <c r="G205" s="103"/>
      <c r="H205" s="103"/>
      <c r="I205" s="103"/>
      <c r="J205" s="103"/>
      <c r="K205" s="103"/>
      <c r="L205" s="103"/>
      <c r="M205" s="103"/>
      <c r="N205" s="103"/>
      <c r="O205" s="103"/>
      <c r="P205" s="103"/>
      <c r="Q205" s="103"/>
      <c r="R205" s="103"/>
      <c r="S205" s="103"/>
      <c r="T205" s="1"/>
      <c r="U205" s="1"/>
      <c r="V205" s="1"/>
      <c r="W205" s="1"/>
      <c r="X205" s="1"/>
      <c r="Y205" s="1"/>
      <c r="Z205" s="1"/>
      <c r="AA205" s="1"/>
      <c r="AB205" s="1"/>
      <c r="AC205" s="1"/>
      <c r="AD205" s="1"/>
      <c r="AE205" s="1"/>
      <c r="AF205" s="1"/>
      <c r="AG205" s="1"/>
      <c r="AH205" s="1"/>
      <c r="AI205" s="1"/>
    </row>
    <row r="206" spans="1:35" ht="12" customHeight="1">
      <c r="A206" s="158"/>
      <c r="B206" s="103"/>
      <c r="C206" s="103"/>
      <c r="D206" s="103"/>
      <c r="E206" s="103"/>
      <c r="F206" s="103"/>
      <c r="G206" s="103"/>
      <c r="H206" s="103"/>
      <c r="I206" s="103"/>
      <c r="J206" s="103"/>
      <c r="K206" s="103"/>
      <c r="L206" s="103"/>
      <c r="M206" s="103"/>
      <c r="N206" s="103"/>
      <c r="O206" s="103"/>
      <c r="P206" s="103"/>
      <c r="Q206" s="103"/>
      <c r="R206" s="103"/>
      <c r="S206" s="103"/>
      <c r="T206" s="1"/>
      <c r="U206" s="1"/>
      <c r="V206" s="1"/>
      <c r="W206" s="1"/>
      <c r="X206" s="1"/>
      <c r="Y206" s="1"/>
      <c r="Z206" s="1"/>
      <c r="AA206" s="1"/>
      <c r="AB206" s="1"/>
      <c r="AC206" s="1"/>
      <c r="AD206" s="1"/>
      <c r="AE206" s="1"/>
      <c r="AF206" s="1"/>
      <c r="AG206" s="1"/>
      <c r="AH206" s="1"/>
      <c r="AI206" s="1"/>
    </row>
    <row r="207" spans="1:35" ht="12" customHeight="1">
      <c r="A207" s="158"/>
      <c r="B207" s="103"/>
      <c r="C207" s="103"/>
      <c r="D207" s="103"/>
      <c r="E207" s="103"/>
      <c r="F207" s="103"/>
      <c r="G207" s="103"/>
      <c r="H207" s="103"/>
      <c r="I207" s="103"/>
      <c r="J207" s="103"/>
      <c r="K207" s="103"/>
      <c r="L207" s="103"/>
      <c r="M207" s="103"/>
      <c r="N207" s="103"/>
      <c r="O207" s="103"/>
      <c r="P207" s="103"/>
      <c r="Q207" s="103"/>
      <c r="R207" s="103"/>
      <c r="S207" s="103"/>
      <c r="T207" s="1"/>
      <c r="U207" s="1"/>
      <c r="V207" s="1"/>
      <c r="W207" s="1"/>
      <c r="X207" s="1"/>
      <c r="Y207" s="1"/>
      <c r="Z207" s="1"/>
      <c r="AA207" s="1"/>
      <c r="AB207" s="1"/>
      <c r="AC207" s="1"/>
      <c r="AD207" s="1"/>
      <c r="AE207" s="1"/>
      <c r="AF207" s="1"/>
      <c r="AG207" s="1"/>
      <c r="AH207" s="1"/>
      <c r="AI207" s="1"/>
    </row>
    <row r="208" spans="1:35" ht="12" customHeight="1">
      <c r="A208" s="158"/>
      <c r="B208" s="103"/>
      <c r="C208" s="103"/>
      <c r="D208" s="103"/>
      <c r="E208" s="103"/>
      <c r="F208" s="103"/>
      <c r="G208" s="103"/>
      <c r="H208" s="103"/>
      <c r="I208" s="103"/>
      <c r="J208" s="103"/>
      <c r="K208" s="103"/>
      <c r="L208" s="103"/>
      <c r="M208" s="103"/>
      <c r="N208" s="103"/>
      <c r="O208" s="103"/>
      <c r="P208" s="103"/>
      <c r="Q208" s="103"/>
      <c r="R208" s="103"/>
      <c r="S208" s="103"/>
      <c r="T208" s="1"/>
      <c r="U208" s="1"/>
      <c r="V208" s="1"/>
      <c r="W208" s="1"/>
      <c r="X208" s="1"/>
      <c r="Y208" s="1"/>
      <c r="Z208" s="1"/>
      <c r="AA208" s="1"/>
      <c r="AB208" s="1"/>
      <c r="AC208" s="1"/>
      <c r="AD208" s="1"/>
      <c r="AE208" s="1"/>
      <c r="AF208" s="1"/>
      <c r="AG208" s="1"/>
      <c r="AH208" s="1"/>
      <c r="AI208" s="1"/>
    </row>
    <row r="209" spans="1:35" ht="12" customHeight="1">
      <c r="A209" s="158"/>
      <c r="B209" s="103"/>
      <c r="C209" s="103"/>
      <c r="D209" s="103"/>
      <c r="E209" s="103"/>
      <c r="F209" s="103"/>
      <c r="G209" s="103"/>
      <c r="H209" s="103"/>
      <c r="I209" s="103"/>
      <c r="J209" s="103"/>
      <c r="K209" s="103"/>
      <c r="L209" s="103"/>
      <c r="M209" s="103"/>
      <c r="N209" s="103"/>
      <c r="O209" s="103"/>
      <c r="P209" s="103"/>
      <c r="Q209" s="103"/>
      <c r="R209" s="103"/>
      <c r="S209" s="103"/>
      <c r="T209" s="1"/>
      <c r="U209" s="1"/>
      <c r="V209" s="1"/>
      <c r="W209" s="1"/>
      <c r="X209" s="1"/>
      <c r="Y209" s="1"/>
      <c r="Z209" s="1"/>
      <c r="AA209" s="1"/>
      <c r="AB209" s="1"/>
      <c r="AC209" s="1"/>
      <c r="AD209" s="1"/>
      <c r="AE209" s="1"/>
      <c r="AF209" s="1"/>
      <c r="AG209" s="1"/>
      <c r="AH209" s="1"/>
      <c r="AI209" s="1"/>
    </row>
    <row r="210" spans="1:35" ht="12" customHeight="1">
      <c r="A210" s="158"/>
      <c r="B210" s="103"/>
      <c r="C210" s="103"/>
      <c r="D210" s="103"/>
      <c r="E210" s="103"/>
      <c r="F210" s="103"/>
      <c r="G210" s="103"/>
      <c r="H210" s="103"/>
      <c r="I210" s="103"/>
      <c r="J210" s="103"/>
      <c r="K210" s="103"/>
      <c r="L210" s="103"/>
      <c r="M210" s="103"/>
      <c r="N210" s="103"/>
      <c r="O210" s="103"/>
      <c r="P210" s="103"/>
      <c r="Q210" s="103"/>
      <c r="R210" s="103"/>
      <c r="S210" s="103"/>
      <c r="T210" s="1"/>
      <c r="U210" s="1"/>
      <c r="V210" s="1"/>
      <c r="W210" s="1"/>
      <c r="X210" s="1"/>
      <c r="Y210" s="1"/>
      <c r="Z210" s="1"/>
      <c r="AA210" s="1"/>
      <c r="AB210" s="1"/>
      <c r="AC210" s="1"/>
      <c r="AD210" s="1"/>
      <c r="AE210" s="1"/>
      <c r="AF210" s="1"/>
      <c r="AG210" s="1"/>
      <c r="AH210" s="1"/>
      <c r="AI210" s="1"/>
    </row>
    <row r="211" spans="1:35" ht="12" customHeight="1">
      <c r="A211" s="158"/>
      <c r="B211" s="103"/>
      <c r="C211" s="103"/>
      <c r="D211" s="103"/>
      <c r="E211" s="103"/>
      <c r="F211" s="103"/>
      <c r="G211" s="103"/>
      <c r="H211" s="103"/>
      <c r="I211" s="103"/>
      <c r="J211" s="103"/>
      <c r="K211" s="103"/>
      <c r="L211" s="103"/>
      <c r="M211" s="103"/>
      <c r="N211" s="103"/>
      <c r="O211" s="103"/>
      <c r="P211" s="103"/>
      <c r="Q211" s="103"/>
      <c r="R211" s="103"/>
      <c r="S211" s="103"/>
      <c r="T211" s="1"/>
      <c r="U211" s="1"/>
      <c r="V211" s="1"/>
      <c r="W211" s="1"/>
      <c r="X211" s="1"/>
      <c r="Y211" s="1"/>
      <c r="Z211" s="1"/>
      <c r="AA211" s="1"/>
      <c r="AB211" s="1"/>
      <c r="AC211" s="1"/>
      <c r="AD211" s="1"/>
      <c r="AE211" s="1"/>
      <c r="AF211" s="1"/>
      <c r="AG211" s="1"/>
      <c r="AH211" s="1"/>
      <c r="AI211" s="1"/>
    </row>
    <row r="212" spans="1:35" ht="12" customHeight="1">
      <c r="A212" s="158"/>
      <c r="B212" s="103"/>
      <c r="C212" s="103"/>
      <c r="D212" s="103"/>
      <c r="E212" s="103"/>
      <c r="F212" s="103"/>
      <c r="G212" s="103"/>
      <c r="H212" s="103"/>
      <c r="I212" s="103"/>
      <c r="J212" s="103"/>
      <c r="K212" s="103"/>
      <c r="L212" s="103"/>
      <c r="M212" s="103"/>
      <c r="N212" s="103"/>
      <c r="O212" s="103"/>
      <c r="P212" s="103"/>
      <c r="Q212" s="103"/>
      <c r="R212" s="103"/>
      <c r="S212" s="103"/>
      <c r="T212" s="1"/>
      <c r="U212" s="1"/>
      <c r="V212" s="1"/>
      <c r="W212" s="1"/>
      <c r="X212" s="1"/>
      <c r="Y212" s="1"/>
      <c r="Z212" s="1"/>
      <c r="AA212" s="1"/>
      <c r="AB212" s="1"/>
      <c r="AC212" s="1"/>
      <c r="AD212" s="1"/>
      <c r="AE212" s="1"/>
      <c r="AF212" s="1"/>
      <c r="AG212" s="1"/>
      <c r="AH212" s="1"/>
      <c r="AI212" s="1"/>
    </row>
    <row r="213" spans="1:35" ht="12" customHeight="1">
      <c r="A213" s="158"/>
      <c r="B213" s="103"/>
      <c r="C213" s="103"/>
      <c r="D213" s="103"/>
      <c r="E213" s="103"/>
      <c r="F213" s="103"/>
      <c r="G213" s="103"/>
      <c r="H213" s="103"/>
      <c r="I213" s="103"/>
      <c r="J213" s="103"/>
      <c r="K213" s="103"/>
      <c r="L213" s="103"/>
      <c r="M213" s="103"/>
      <c r="N213" s="103"/>
      <c r="O213" s="103"/>
      <c r="P213" s="103"/>
      <c r="Q213" s="103"/>
      <c r="R213" s="103"/>
      <c r="S213" s="103"/>
      <c r="T213" s="1"/>
      <c r="U213" s="1"/>
      <c r="V213" s="1"/>
      <c r="W213" s="1"/>
      <c r="X213" s="1"/>
      <c r="Y213" s="1"/>
      <c r="Z213" s="1"/>
      <c r="AA213" s="1"/>
      <c r="AB213" s="1"/>
      <c r="AC213" s="1"/>
      <c r="AD213" s="1"/>
      <c r="AE213" s="1"/>
      <c r="AF213" s="1"/>
      <c r="AG213" s="1"/>
      <c r="AH213" s="1"/>
      <c r="AI213" s="1"/>
    </row>
    <row r="214" spans="1:35" ht="15.75" customHeight="1">
      <c r="A214" s="159"/>
      <c r="O214" s="1"/>
      <c r="P214" s="1"/>
      <c r="Q214" s="1"/>
      <c r="R214" s="1"/>
      <c r="S214" s="1"/>
      <c r="T214" s="1"/>
      <c r="U214" s="1"/>
      <c r="V214" s="1"/>
      <c r="W214" s="1"/>
      <c r="X214" s="1"/>
      <c r="Y214" s="1"/>
      <c r="Z214" s="1"/>
      <c r="AA214" s="1"/>
      <c r="AB214" s="1"/>
      <c r="AC214" s="1"/>
      <c r="AD214" s="1"/>
      <c r="AE214" s="1"/>
      <c r="AF214" s="1"/>
      <c r="AG214" s="1"/>
      <c r="AH214" s="1"/>
      <c r="AI214" s="1"/>
    </row>
    <row r="215" spans="1:35" ht="15.75" customHeight="1">
      <c r="A215" s="159"/>
      <c r="O215" s="1"/>
      <c r="P215" s="1"/>
      <c r="Q215" s="1"/>
      <c r="R215" s="1"/>
      <c r="S215" s="1"/>
      <c r="T215" s="1"/>
      <c r="U215" s="1"/>
      <c r="V215" s="1"/>
      <c r="W215" s="1"/>
      <c r="X215" s="1"/>
      <c r="Y215" s="1"/>
      <c r="Z215" s="1"/>
      <c r="AA215" s="1"/>
      <c r="AB215" s="1"/>
      <c r="AC215" s="1"/>
      <c r="AD215" s="1"/>
      <c r="AE215" s="1"/>
      <c r="AF215" s="1"/>
      <c r="AG215" s="1"/>
      <c r="AH215" s="1"/>
      <c r="AI215" s="1"/>
    </row>
    <row r="216" spans="1:35" ht="15.75" customHeight="1">
      <c r="A216" s="159"/>
      <c r="O216" s="1"/>
      <c r="P216" s="1"/>
      <c r="Q216" s="1"/>
      <c r="R216" s="1"/>
      <c r="S216" s="1"/>
      <c r="T216" s="1"/>
      <c r="U216" s="1"/>
      <c r="V216" s="1"/>
      <c r="W216" s="1"/>
      <c r="X216" s="1"/>
      <c r="Y216" s="1"/>
      <c r="Z216" s="1"/>
      <c r="AA216" s="1"/>
      <c r="AB216" s="1"/>
      <c r="AC216" s="1"/>
      <c r="AD216" s="1"/>
      <c r="AE216" s="1"/>
      <c r="AF216" s="1"/>
      <c r="AG216" s="1"/>
      <c r="AH216" s="1"/>
      <c r="AI216" s="1"/>
    </row>
    <row r="217" spans="1:35" ht="15.75" customHeight="1">
      <c r="A217" s="159"/>
      <c r="O217" s="1"/>
      <c r="P217" s="1"/>
      <c r="Q217" s="1"/>
      <c r="R217" s="1"/>
      <c r="S217" s="1"/>
      <c r="T217" s="1"/>
      <c r="U217" s="1"/>
      <c r="V217" s="1"/>
      <c r="W217" s="1"/>
      <c r="X217" s="1"/>
      <c r="Y217" s="1"/>
      <c r="Z217" s="1"/>
      <c r="AA217" s="1"/>
      <c r="AB217" s="1"/>
      <c r="AC217" s="1"/>
      <c r="AD217" s="1"/>
      <c r="AE217" s="1"/>
      <c r="AF217" s="1"/>
      <c r="AG217" s="1"/>
      <c r="AH217" s="1"/>
      <c r="AI217" s="1"/>
    </row>
    <row r="218" spans="1:35" ht="15.75" customHeight="1">
      <c r="A218" s="159"/>
      <c r="O218" s="1"/>
      <c r="P218" s="1"/>
      <c r="Q218" s="1"/>
      <c r="R218" s="1"/>
      <c r="S218" s="1"/>
      <c r="T218" s="1"/>
      <c r="U218" s="1"/>
      <c r="V218" s="1"/>
      <c r="W218" s="1"/>
      <c r="X218" s="1"/>
      <c r="Y218" s="1"/>
      <c r="Z218" s="1"/>
      <c r="AA218" s="1"/>
      <c r="AB218" s="1"/>
      <c r="AC218" s="1"/>
      <c r="AD218" s="1"/>
      <c r="AE218" s="1"/>
      <c r="AF218" s="1"/>
      <c r="AG218" s="1"/>
      <c r="AH218" s="1"/>
      <c r="AI218" s="1"/>
    </row>
    <row r="219" spans="1:35" ht="15.75" customHeight="1">
      <c r="A219" s="159"/>
      <c r="O219" s="1"/>
      <c r="P219" s="1"/>
      <c r="Q219" s="1"/>
      <c r="R219" s="1"/>
      <c r="S219" s="1"/>
      <c r="T219" s="1"/>
      <c r="U219" s="1"/>
      <c r="V219" s="1"/>
      <c r="W219" s="1"/>
      <c r="X219" s="1"/>
      <c r="Y219" s="1"/>
      <c r="Z219" s="1"/>
      <c r="AA219" s="1"/>
      <c r="AB219" s="1"/>
      <c r="AC219" s="1"/>
      <c r="AD219" s="1"/>
      <c r="AE219" s="1"/>
      <c r="AF219" s="1"/>
      <c r="AG219" s="1"/>
      <c r="AH219" s="1"/>
      <c r="AI219" s="1"/>
    </row>
    <row r="220" spans="1:35" ht="15.75" customHeight="1">
      <c r="A220" s="159"/>
      <c r="O220" s="1"/>
      <c r="P220" s="1"/>
      <c r="Q220" s="1"/>
      <c r="R220" s="1"/>
      <c r="S220" s="1"/>
      <c r="T220" s="1"/>
      <c r="U220" s="1"/>
      <c r="V220" s="1"/>
      <c r="W220" s="1"/>
      <c r="X220" s="1"/>
      <c r="Y220" s="1"/>
      <c r="Z220" s="1"/>
      <c r="AA220" s="1"/>
      <c r="AB220" s="1"/>
      <c r="AC220" s="1"/>
      <c r="AD220" s="1"/>
      <c r="AE220" s="1"/>
      <c r="AF220" s="1"/>
      <c r="AG220" s="1"/>
      <c r="AH220" s="1"/>
      <c r="AI220" s="1"/>
    </row>
    <row r="221" spans="1:35" ht="15.75" customHeight="1"/>
    <row r="222" spans="1:35" ht="15.75" customHeight="1"/>
    <row r="223" spans="1:35" ht="15.75" customHeight="1"/>
    <row r="224" spans="1:3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N1"/>
    <mergeCell ref="I2:M2"/>
    <mergeCell ref="N2:N5"/>
    <mergeCell ref="O2:O5"/>
    <mergeCell ref="I3:L3"/>
    <mergeCell ref="M3:M4"/>
    <mergeCell ref="I4:J4"/>
    <mergeCell ref="K4:L4"/>
  </mergeCells>
  <pageMargins left="0.7" right="0.7" top="0.75" bottom="0.75" header="0" footer="0"/>
  <pageSetup fitToHeight="0" orientation="landscape"/>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4.42578125" defaultRowHeight="15" customHeight="1"/>
  <cols>
    <col min="1" max="1" width="24.5703125" customWidth="1"/>
    <col min="2" max="2" width="51.28515625" customWidth="1"/>
    <col min="3" max="3" width="33.42578125" customWidth="1"/>
    <col min="4" max="4" width="14.5703125" customWidth="1"/>
    <col min="5" max="5" width="10.85546875" customWidth="1"/>
    <col min="6" max="6" width="17" customWidth="1"/>
    <col min="7" max="7" width="26.85546875" customWidth="1"/>
    <col min="8" max="12" width="23.140625" customWidth="1"/>
    <col min="13" max="13" width="28" customWidth="1"/>
    <col min="14" max="14" width="33.5703125" customWidth="1"/>
    <col min="15" max="17" width="10.7109375" customWidth="1"/>
  </cols>
  <sheetData>
    <row r="1" spans="1:17" ht="12" customHeight="1">
      <c r="A1" s="152"/>
      <c r="B1" s="152"/>
      <c r="C1" s="152"/>
      <c r="D1" s="152"/>
      <c r="E1" s="152"/>
      <c r="F1" s="152"/>
      <c r="G1" s="152"/>
      <c r="H1" s="152"/>
      <c r="I1" s="152"/>
      <c r="J1" s="152"/>
      <c r="K1" s="152"/>
      <c r="L1" s="152"/>
      <c r="M1" s="152"/>
      <c r="N1" s="152"/>
      <c r="O1" s="152"/>
      <c r="P1" s="152"/>
      <c r="Q1" s="152"/>
    </row>
    <row r="2" spans="1:17" ht="12" customHeight="1">
      <c r="A2" s="152"/>
      <c r="B2" s="152"/>
      <c r="C2" s="152"/>
      <c r="D2" s="339"/>
      <c r="E2" s="152"/>
      <c r="F2" s="152"/>
      <c r="G2" s="152"/>
      <c r="H2" s="152"/>
      <c r="I2" s="152"/>
      <c r="J2" s="152"/>
      <c r="K2" s="152"/>
      <c r="L2" s="152"/>
      <c r="M2" s="152"/>
      <c r="N2" s="152"/>
      <c r="O2" s="152"/>
      <c r="P2" s="152"/>
      <c r="Q2" s="152"/>
    </row>
    <row r="3" spans="1:17" ht="45" customHeight="1">
      <c r="A3" s="152"/>
      <c r="B3" s="340"/>
      <c r="C3" s="152"/>
      <c r="D3" s="341"/>
      <c r="E3" s="152"/>
      <c r="F3" s="342"/>
      <c r="G3" s="339"/>
      <c r="H3" s="340"/>
      <c r="I3" s="339"/>
      <c r="J3" s="157"/>
      <c r="K3" s="157"/>
      <c r="L3" s="339"/>
      <c r="M3" s="152"/>
      <c r="N3" s="339"/>
      <c r="O3" s="152"/>
      <c r="P3" s="152"/>
      <c r="Q3" s="152"/>
    </row>
    <row r="4" spans="1:17" ht="12" customHeight="1">
      <c r="A4" s="152"/>
      <c r="B4" s="340"/>
      <c r="C4" s="152"/>
      <c r="D4" s="152"/>
      <c r="E4" s="152"/>
      <c r="F4" s="152"/>
      <c r="G4" s="339"/>
      <c r="H4" s="152"/>
      <c r="I4" s="152"/>
      <c r="J4" s="152"/>
      <c r="K4" s="152"/>
      <c r="L4" s="152"/>
      <c r="M4" s="152"/>
      <c r="N4" s="152"/>
      <c r="O4" s="152"/>
      <c r="P4" s="152"/>
      <c r="Q4" s="152"/>
    </row>
    <row r="5" spans="1:17" ht="12" customHeight="1">
      <c r="A5" s="343"/>
      <c r="B5" s="4"/>
      <c r="C5" s="1"/>
      <c r="D5" s="1"/>
      <c r="E5" s="1"/>
      <c r="F5" s="4"/>
      <c r="G5" s="1"/>
      <c r="H5" s="1"/>
      <c r="I5" s="1"/>
      <c r="J5" s="1"/>
      <c r="K5" s="1"/>
      <c r="L5" s="1"/>
      <c r="M5" s="1"/>
      <c r="N5" s="152"/>
      <c r="O5" s="152"/>
      <c r="P5" s="152"/>
      <c r="Q5" s="152"/>
    </row>
    <row r="6" spans="1:17" ht="12" customHeight="1">
      <c r="A6" s="152"/>
      <c r="B6" s="152"/>
      <c r="C6" s="152"/>
      <c r="D6" s="152"/>
      <c r="E6" s="152"/>
      <c r="F6" s="339"/>
      <c r="G6" s="152"/>
      <c r="H6" s="525" t="s">
        <v>101</v>
      </c>
      <c r="I6" s="444"/>
      <c r="J6" s="444"/>
      <c r="K6" s="444"/>
      <c r="L6" s="440"/>
      <c r="M6" s="526" t="s">
        <v>81</v>
      </c>
      <c r="N6" s="499"/>
      <c r="O6" s="152"/>
      <c r="P6" s="152"/>
      <c r="Q6" s="152"/>
    </row>
    <row r="7" spans="1:17" ht="12" customHeight="1">
      <c r="A7" s="152"/>
      <c r="B7" s="340"/>
      <c r="C7" s="340"/>
      <c r="D7" s="152"/>
      <c r="E7" s="152"/>
      <c r="F7" s="152"/>
      <c r="G7" s="152"/>
      <c r="H7" s="525" t="s">
        <v>79</v>
      </c>
      <c r="I7" s="444"/>
      <c r="J7" s="444"/>
      <c r="K7" s="440"/>
      <c r="L7" s="531" t="s">
        <v>80</v>
      </c>
      <c r="M7" s="527"/>
      <c r="N7" s="463"/>
      <c r="O7" s="152"/>
      <c r="P7" s="152"/>
      <c r="Q7" s="152"/>
    </row>
    <row r="8" spans="1:17" ht="51.75" customHeight="1">
      <c r="A8" s="152"/>
      <c r="B8" s="152"/>
      <c r="C8" s="152"/>
      <c r="D8" s="152"/>
      <c r="E8" s="152"/>
      <c r="F8" s="341"/>
      <c r="G8" s="152"/>
      <c r="H8" s="457" t="s">
        <v>105</v>
      </c>
      <c r="I8" s="440"/>
      <c r="J8" s="458" t="s">
        <v>106</v>
      </c>
      <c r="K8" s="440"/>
      <c r="L8" s="448"/>
      <c r="M8" s="527"/>
      <c r="N8" s="532" t="s">
        <v>109</v>
      </c>
      <c r="O8" s="152"/>
      <c r="P8" s="152"/>
      <c r="Q8" s="152"/>
    </row>
    <row r="9" spans="1:17" ht="45" customHeight="1">
      <c r="A9" s="108" t="s">
        <v>349</v>
      </c>
      <c r="B9" s="108" t="s">
        <v>108</v>
      </c>
      <c r="C9" s="108" t="s">
        <v>236</v>
      </c>
      <c r="D9" s="108" t="s">
        <v>298</v>
      </c>
      <c r="E9" s="108" t="s">
        <v>116</v>
      </c>
      <c r="F9" s="108" t="s">
        <v>299</v>
      </c>
      <c r="G9" s="344" t="s">
        <v>81</v>
      </c>
      <c r="H9" s="108" t="s">
        <v>118</v>
      </c>
      <c r="I9" s="108" t="s">
        <v>82</v>
      </c>
      <c r="J9" s="108" t="s">
        <v>118</v>
      </c>
      <c r="K9" s="108" t="s">
        <v>82</v>
      </c>
      <c r="L9" s="108" t="s">
        <v>82</v>
      </c>
      <c r="M9" s="528"/>
      <c r="N9" s="522"/>
      <c r="O9" s="152"/>
      <c r="P9" s="152"/>
      <c r="Q9" s="152"/>
    </row>
    <row r="10" spans="1:17" ht="21" customHeight="1">
      <c r="A10" s="345"/>
      <c r="B10" s="345"/>
      <c r="C10" s="345"/>
      <c r="D10" s="345"/>
      <c r="E10" s="345"/>
      <c r="F10" s="345"/>
      <c r="G10" s="345"/>
      <c r="H10" s="346"/>
      <c r="I10" s="346"/>
      <c r="J10" s="346"/>
      <c r="K10" s="346"/>
      <c r="L10" s="346"/>
      <c r="M10" s="346"/>
      <c r="N10" s="346"/>
      <c r="O10" s="347"/>
      <c r="P10" s="347"/>
      <c r="Q10" s="347"/>
    </row>
    <row r="11" spans="1:17" ht="76.5" customHeight="1">
      <c r="A11" s="348" t="s">
        <v>350</v>
      </c>
      <c r="B11" s="348" t="s">
        <v>351</v>
      </c>
      <c r="C11" s="348" t="s">
        <v>352</v>
      </c>
      <c r="D11" s="349">
        <f>4*18</f>
        <v>72</v>
      </c>
      <c r="E11" s="315" t="s">
        <v>353</v>
      </c>
      <c r="F11" s="350">
        <v>22700</v>
      </c>
      <c r="G11" s="351">
        <f t="shared" ref="G11:G16" si="0">F11*D11</f>
        <v>1634400</v>
      </c>
      <c r="H11" s="319">
        <v>0</v>
      </c>
      <c r="I11" s="319">
        <v>0</v>
      </c>
      <c r="J11" s="319">
        <v>0</v>
      </c>
      <c r="K11" s="319">
        <v>0</v>
      </c>
      <c r="L11" s="319">
        <f t="shared" ref="L11:L16" si="1">G11-(H11+I11+J11+K11)</f>
        <v>1634400</v>
      </c>
      <c r="M11" s="319">
        <f t="shared" ref="M11:M16" si="2">SUM(H11:L11)</f>
        <v>1634400</v>
      </c>
      <c r="N11" s="352"/>
      <c r="O11" s="152"/>
      <c r="P11" s="152"/>
      <c r="Q11" s="152"/>
    </row>
    <row r="12" spans="1:17" ht="60" customHeight="1">
      <c r="A12" s="348" t="s">
        <v>354</v>
      </c>
      <c r="B12" s="348" t="s">
        <v>355</v>
      </c>
      <c r="C12" s="348" t="s">
        <v>356</v>
      </c>
      <c r="D12" s="349">
        <f>5*13</f>
        <v>65</v>
      </c>
      <c r="E12" s="315" t="s">
        <v>201</v>
      </c>
      <c r="F12" s="350">
        <v>13900</v>
      </c>
      <c r="G12" s="351">
        <f t="shared" si="0"/>
        <v>903500</v>
      </c>
      <c r="H12" s="319">
        <v>0</v>
      </c>
      <c r="I12" s="319">
        <v>0</v>
      </c>
      <c r="J12" s="319">
        <v>0</v>
      </c>
      <c r="K12" s="319">
        <v>0</v>
      </c>
      <c r="L12" s="319">
        <f t="shared" si="1"/>
        <v>903500</v>
      </c>
      <c r="M12" s="319">
        <f t="shared" si="2"/>
        <v>903500</v>
      </c>
      <c r="N12" s="352"/>
      <c r="O12" s="152"/>
      <c r="P12" s="152"/>
      <c r="Q12" s="152"/>
    </row>
    <row r="13" spans="1:17" ht="84" customHeight="1">
      <c r="A13" s="348" t="s">
        <v>357</v>
      </c>
      <c r="B13" s="348" t="s">
        <v>358</v>
      </c>
      <c r="C13" s="348" t="s">
        <v>359</v>
      </c>
      <c r="D13" s="349">
        <v>3</v>
      </c>
      <c r="E13" s="315" t="s">
        <v>360</v>
      </c>
      <c r="F13" s="350">
        <v>16300</v>
      </c>
      <c r="G13" s="351">
        <f t="shared" si="0"/>
        <v>48900</v>
      </c>
      <c r="H13" s="319">
        <v>0</v>
      </c>
      <c r="I13" s="319">
        <v>0</v>
      </c>
      <c r="J13" s="319">
        <v>0</v>
      </c>
      <c r="K13" s="319">
        <v>0</v>
      </c>
      <c r="L13" s="319">
        <f t="shared" si="1"/>
        <v>48900</v>
      </c>
      <c r="M13" s="319">
        <f t="shared" si="2"/>
        <v>48900</v>
      </c>
      <c r="N13" s="352"/>
      <c r="O13" s="152"/>
      <c r="P13" s="152"/>
      <c r="Q13" s="152"/>
    </row>
    <row r="14" spans="1:17" ht="84">
      <c r="A14" s="348" t="s">
        <v>361</v>
      </c>
      <c r="B14" s="348" t="s">
        <v>362</v>
      </c>
      <c r="C14" s="348" t="s">
        <v>363</v>
      </c>
      <c r="D14" s="349">
        <v>3</v>
      </c>
      <c r="E14" s="315" t="s">
        <v>201</v>
      </c>
      <c r="F14" s="350">
        <v>82000</v>
      </c>
      <c r="G14" s="351">
        <f t="shared" si="0"/>
        <v>246000</v>
      </c>
      <c r="H14" s="319">
        <v>0</v>
      </c>
      <c r="I14" s="319">
        <v>0</v>
      </c>
      <c r="J14" s="319">
        <v>0</v>
      </c>
      <c r="K14" s="319">
        <v>0</v>
      </c>
      <c r="L14" s="319">
        <f t="shared" si="1"/>
        <v>246000</v>
      </c>
      <c r="M14" s="319">
        <f t="shared" si="2"/>
        <v>246000</v>
      </c>
      <c r="N14" s="352"/>
      <c r="O14" s="152"/>
      <c r="P14" s="152"/>
      <c r="Q14" s="152"/>
    </row>
    <row r="15" spans="1:17" ht="76.5" customHeight="1">
      <c r="A15" s="348" t="s">
        <v>364</v>
      </c>
      <c r="B15" s="348" t="s">
        <v>365</v>
      </c>
      <c r="C15" s="348" t="s">
        <v>366</v>
      </c>
      <c r="D15" s="349">
        <f>6*6</f>
        <v>36</v>
      </c>
      <c r="E15" s="315" t="s">
        <v>360</v>
      </c>
      <c r="F15" s="350">
        <v>11000</v>
      </c>
      <c r="G15" s="351">
        <f t="shared" si="0"/>
        <v>396000</v>
      </c>
      <c r="H15" s="319">
        <v>0</v>
      </c>
      <c r="I15" s="319">
        <v>0</v>
      </c>
      <c r="J15" s="319">
        <v>0</v>
      </c>
      <c r="K15" s="319">
        <v>0</v>
      </c>
      <c r="L15" s="319">
        <f t="shared" si="1"/>
        <v>396000</v>
      </c>
      <c r="M15" s="319">
        <f t="shared" si="2"/>
        <v>396000</v>
      </c>
      <c r="N15" s="352"/>
      <c r="O15" s="152"/>
      <c r="P15" s="152"/>
      <c r="Q15" s="152"/>
    </row>
    <row r="16" spans="1:17" ht="176.25" customHeight="1">
      <c r="A16" s="348" t="s">
        <v>367</v>
      </c>
      <c r="B16" s="348" t="s">
        <v>368</v>
      </c>
      <c r="C16" s="348" t="s">
        <v>369</v>
      </c>
      <c r="D16" s="349">
        <v>15</v>
      </c>
      <c r="E16" s="315" t="s">
        <v>360</v>
      </c>
      <c r="F16" s="350">
        <v>9000</v>
      </c>
      <c r="G16" s="351">
        <f t="shared" si="0"/>
        <v>135000</v>
      </c>
      <c r="H16" s="319">
        <v>0</v>
      </c>
      <c r="I16" s="319">
        <v>0</v>
      </c>
      <c r="J16" s="319">
        <v>0</v>
      </c>
      <c r="K16" s="319">
        <v>0</v>
      </c>
      <c r="L16" s="319">
        <f t="shared" si="1"/>
        <v>135000</v>
      </c>
      <c r="M16" s="319">
        <f t="shared" si="2"/>
        <v>135000</v>
      </c>
      <c r="N16" s="352"/>
      <c r="O16" s="152"/>
      <c r="P16" s="152"/>
      <c r="Q16" s="152"/>
    </row>
    <row r="17" spans="1:26" ht="15.75" customHeight="1">
      <c r="A17" s="353"/>
      <c r="B17" s="353"/>
      <c r="C17" s="353"/>
      <c r="D17" s="354"/>
      <c r="E17" s="355"/>
      <c r="F17" s="356"/>
      <c r="G17" s="357"/>
      <c r="H17" s="358"/>
      <c r="I17" s="358"/>
      <c r="J17" s="358"/>
      <c r="K17" s="358"/>
      <c r="L17" s="358"/>
      <c r="M17" s="358"/>
      <c r="N17" s="359"/>
      <c r="O17" s="360"/>
      <c r="P17" s="360"/>
      <c r="Q17" s="360"/>
      <c r="R17" s="361"/>
      <c r="S17" s="361"/>
      <c r="T17" s="361"/>
      <c r="U17" s="361"/>
      <c r="V17" s="361"/>
      <c r="W17" s="361"/>
      <c r="X17" s="361"/>
      <c r="Y17" s="361"/>
      <c r="Z17" s="361"/>
    </row>
    <row r="18" spans="1:26" ht="141.75" customHeight="1">
      <c r="A18" s="348" t="s">
        <v>370</v>
      </c>
      <c r="B18" s="348" t="s">
        <v>371</v>
      </c>
      <c r="C18" s="348" t="s">
        <v>372</v>
      </c>
      <c r="D18" s="349">
        <v>4</v>
      </c>
      <c r="E18" s="362" t="s">
        <v>201</v>
      </c>
      <c r="F18" s="363">
        <v>175000</v>
      </c>
      <c r="G18" s="364">
        <f>F18*D18</f>
        <v>700000</v>
      </c>
      <c r="H18" s="319">
        <v>0</v>
      </c>
      <c r="I18" s="319">
        <v>0</v>
      </c>
      <c r="J18" s="319">
        <v>0</v>
      </c>
      <c r="K18" s="319">
        <v>0</v>
      </c>
      <c r="L18" s="319">
        <f>G18-(H18+I18+J18+K18)</f>
        <v>700000</v>
      </c>
      <c r="M18" s="319">
        <f>SUM(H18:L18)</f>
        <v>700000</v>
      </c>
      <c r="N18" s="352"/>
      <c r="O18" s="152"/>
      <c r="P18" s="152"/>
      <c r="Q18" s="152"/>
    </row>
    <row r="19" spans="1:26" ht="15.75" customHeight="1">
      <c r="A19" s="353"/>
      <c r="B19" s="353"/>
      <c r="C19" s="353"/>
      <c r="D19" s="365"/>
      <c r="E19" s="355"/>
      <c r="F19" s="356"/>
      <c r="G19" s="366"/>
      <c r="H19" s="358"/>
      <c r="I19" s="358"/>
      <c r="J19" s="358"/>
      <c r="K19" s="358"/>
      <c r="L19" s="358"/>
      <c r="M19" s="358"/>
      <c r="N19" s="359"/>
      <c r="O19" s="360"/>
      <c r="P19" s="360"/>
      <c r="Q19" s="360"/>
      <c r="R19" s="361"/>
      <c r="S19" s="361"/>
      <c r="T19" s="361"/>
      <c r="U19" s="361"/>
      <c r="V19" s="361"/>
      <c r="W19" s="361"/>
      <c r="X19" s="361"/>
      <c r="Y19" s="361"/>
      <c r="Z19" s="361"/>
    </row>
    <row r="20" spans="1:26" ht="123" customHeight="1">
      <c r="A20" s="348" t="s">
        <v>373</v>
      </c>
      <c r="B20" s="348" t="s">
        <v>374</v>
      </c>
      <c r="C20" s="348" t="s">
        <v>375</v>
      </c>
      <c r="D20" s="349">
        <v>1</v>
      </c>
      <c r="E20" s="362" t="s">
        <v>201</v>
      </c>
      <c r="F20" s="363">
        <v>1210000</v>
      </c>
      <c r="G20" s="364">
        <f>+F20*D20</f>
        <v>1210000</v>
      </c>
      <c r="H20" s="319">
        <v>0</v>
      </c>
      <c r="I20" s="319">
        <v>0</v>
      </c>
      <c r="J20" s="319">
        <v>0</v>
      </c>
      <c r="K20" s="319">
        <v>0</v>
      </c>
      <c r="L20" s="319">
        <f>G20-(H20+I20+J20+K20)</f>
        <v>1210000</v>
      </c>
      <c r="M20" s="319">
        <f>SUM(H20:L20)</f>
        <v>1210000</v>
      </c>
      <c r="N20" s="352"/>
      <c r="O20" s="152"/>
      <c r="P20" s="152"/>
      <c r="Q20" s="152"/>
    </row>
    <row r="21" spans="1:26" ht="16.5" customHeight="1">
      <c r="A21" s="353"/>
      <c r="B21" s="353"/>
      <c r="C21" s="353"/>
      <c r="D21" s="365"/>
      <c r="E21" s="367"/>
      <c r="F21" s="368"/>
      <c r="G21" s="369"/>
      <c r="H21" s="358"/>
      <c r="I21" s="358"/>
      <c r="J21" s="358"/>
      <c r="K21" s="358"/>
      <c r="L21" s="358"/>
      <c r="M21" s="358"/>
      <c r="N21" s="359"/>
      <c r="O21" s="360"/>
      <c r="P21" s="360"/>
      <c r="Q21" s="360"/>
      <c r="R21" s="361"/>
      <c r="S21" s="361"/>
      <c r="T21" s="361"/>
      <c r="U21" s="361"/>
      <c r="V21" s="361"/>
      <c r="W21" s="361"/>
      <c r="X21" s="361"/>
      <c r="Y21" s="361"/>
      <c r="Z21" s="361"/>
    </row>
    <row r="22" spans="1:26" ht="111.75" customHeight="1">
      <c r="A22" s="348" t="s">
        <v>376</v>
      </c>
      <c r="B22" s="348" t="s">
        <v>377</v>
      </c>
      <c r="C22" s="348" t="s">
        <v>378</v>
      </c>
      <c r="D22" s="349">
        <v>5</v>
      </c>
      <c r="E22" s="362" t="s">
        <v>201</v>
      </c>
      <c r="F22" s="363">
        <v>2500000</v>
      </c>
      <c r="G22" s="364">
        <f>F22*D22</f>
        <v>12500000</v>
      </c>
      <c r="H22" s="319">
        <v>0</v>
      </c>
      <c r="I22" s="319">
        <v>0</v>
      </c>
      <c r="J22" s="319">
        <v>0</v>
      </c>
      <c r="K22" s="319">
        <v>0</v>
      </c>
      <c r="L22" s="319">
        <f>G22-(H22+I22+J22+K22)</f>
        <v>12500000</v>
      </c>
      <c r="M22" s="319">
        <f>SUM(H22:L22)</f>
        <v>12500000</v>
      </c>
      <c r="N22" s="352"/>
      <c r="O22" s="152"/>
      <c r="P22" s="152"/>
      <c r="Q22" s="152"/>
    </row>
    <row r="23" spans="1:26" ht="16.5" customHeight="1">
      <c r="A23" s="353"/>
      <c r="B23" s="353"/>
      <c r="C23" s="353"/>
      <c r="D23" s="355"/>
      <c r="E23" s="355"/>
      <c r="F23" s="370"/>
      <c r="G23" s="371"/>
      <c r="H23" s="358"/>
      <c r="I23" s="358"/>
      <c r="J23" s="358"/>
      <c r="K23" s="358"/>
      <c r="L23" s="358"/>
      <c r="M23" s="358"/>
      <c r="N23" s="359"/>
      <c r="O23" s="360"/>
      <c r="P23" s="360"/>
      <c r="Q23" s="360"/>
      <c r="R23" s="361"/>
      <c r="S23" s="361"/>
      <c r="T23" s="361"/>
      <c r="U23" s="361"/>
      <c r="V23" s="361"/>
      <c r="W23" s="361"/>
      <c r="X23" s="361"/>
      <c r="Y23" s="361"/>
      <c r="Z23" s="361"/>
    </row>
    <row r="24" spans="1:26" ht="99" customHeight="1">
      <c r="A24" s="372" t="s">
        <v>379</v>
      </c>
      <c r="B24" s="372" t="s">
        <v>380</v>
      </c>
      <c r="C24" s="372" t="s">
        <v>381</v>
      </c>
      <c r="D24" s="349">
        <v>15</v>
      </c>
      <c r="E24" s="373" t="s">
        <v>64</v>
      </c>
      <c r="F24" s="374">
        <v>89900</v>
      </c>
      <c r="G24" s="375">
        <f>+F24*D24</f>
        <v>1348500</v>
      </c>
      <c r="H24" s="375">
        <v>0</v>
      </c>
      <c r="I24" s="375">
        <v>0</v>
      </c>
      <c r="J24" s="4"/>
      <c r="K24" s="375">
        <v>0</v>
      </c>
      <c r="L24" s="375">
        <f>G24</f>
        <v>1348500</v>
      </c>
      <c r="M24" s="375">
        <f>SUM(H24:L24)</f>
        <v>1348500</v>
      </c>
      <c r="N24" s="352"/>
      <c r="O24" s="376"/>
      <c r="P24" s="376"/>
      <c r="Q24" s="376"/>
    </row>
    <row r="25" spans="1:26" ht="16.5" customHeight="1">
      <c r="A25" s="377"/>
      <c r="B25" s="377"/>
      <c r="C25" s="378"/>
      <c r="D25" s="379"/>
      <c r="E25" s="380"/>
      <c r="F25" s="381"/>
      <c r="G25" s="381"/>
      <c r="H25" s="358"/>
      <c r="I25" s="358"/>
      <c r="J25" s="358"/>
      <c r="K25" s="358"/>
      <c r="L25" s="358"/>
      <c r="M25" s="358"/>
      <c r="N25" s="382"/>
      <c r="O25" s="360"/>
      <c r="P25" s="360"/>
      <c r="Q25" s="360"/>
      <c r="R25" s="361"/>
      <c r="S25" s="361"/>
      <c r="T25" s="361"/>
      <c r="U25" s="361"/>
      <c r="V25" s="361"/>
      <c r="W25" s="361"/>
      <c r="X25" s="361"/>
      <c r="Y25" s="361"/>
      <c r="Z25" s="361"/>
    </row>
    <row r="26" spans="1:26" ht="102" customHeight="1">
      <c r="A26" s="348" t="s">
        <v>382</v>
      </c>
      <c r="B26" s="348" t="s">
        <v>383</v>
      </c>
      <c r="C26" s="348" t="s">
        <v>381</v>
      </c>
      <c r="D26" s="349">
        <v>15</v>
      </c>
      <c r="E26" s="383" t="s">
        <v>64</v>
      </c>
      <c r="F26" s="363">
        <v>1600000</v>
      </c>
      <c r="G26" s="319">
        <f>F26*D26</f>
        <v>24000000</v>
      </c>
      <c r="H26" s="319">
        <v>0</v>
      </c>
      <c r="I26" s="319">
        <v>0</v>
      </c>
      <c r="J26" s="319">
        <v>0</v>
      </c>
      <c r="K26" s="319">
        <v>0</v>
      </c>
      <c r="L26" s="319">
        <f>G26-(H26+I26+J26+K26)</f>
        <v>24000000</v>
      </c>
      <c r="M26" s="319">
        <f>SUM(H26:L26)</f>
        <v>24000000</v>
      </c>
      <c r="N26" s="384"/>
      <c r="O26" s="152"/>
      <c r="P26" s="152"/>
      <c r="Q26" s="152"/>
    </row>
    <row r="27" spans="1:26" ht="15.75" customHeight="1">
      <c r="A27" s="385"/>
      <c r="B27" s="348"/>
      <c r="C27" s="348"/>
      <c r="D27" s="349"/>
      <c r="E27" s="315"/>
      <c r="F27" s="317"/>
      <c r="G27" s="386"/>
      <c r="H27" s="319"/>
      <c r="I27" s="319"/>
      <c r="J27" s="319"/>
      <c r="K27" s="319"/>
      <c r="L27" s="319"/>
      <c r="M27" s="319"/>
      <c r="N27" s="352"/>
      <c r="O27" s="152"/>
      <c r="P27" s="152"/>
      <c r="Q27" s="152"/>
    </row>
    <row r="28" spans="1:26" ht="22.5" customHeight="1">
      <c r="A28" s="352"/>
      <c r="B28" s="352"/>
      <c r="C28" s="315"/>
      <c r="D28" s="315"/>
      <c r="E28" s="315"/>
      <c r="F28" s="331" t="s">
        <v>81</v>
      </c>
      <c r="G28" s="332">
        <f t="shared" ref="G28:M28" si="3">SUM(G11:G27)</f>
        <v>43122300</v>
      </c>
      <c r="H28" s="387">
        <f t="shared" si="3"/>
        <v>0</v>
      </c>
      <c r="I28" s="387">
        <f t="shared" si="3"/>
        <v>0</v>
      </c>
      <c r="J28" s="387">
        <f t="shared" si="3"/>
        <v>0</v>
      </c>
      <c r="K28" s="387">
        <f t="shared" si="3"/>
        <v>0</v>
      </c>
      <c r="L28" s="387">
        <f t="shared" si="3"/>
        <v>43122300</v>
      </c>
      <c r="M28" s="387">
        <f t="shared" si="3"/>
        <v>43122300</v>
      </c>
      <c r="N28" s="388"/>
      <c r="O28" s="152"/>
      <c r="P28" s="152"/>
      <c r="Q28" s="152"/>
    </row>
    <row r="29" spans="1:26" ht="12" customHeight="1">
      <c r="A29" s="152"/>
      <c r="B29" s="152"/>
      <c r="C29" s="152"/>
      <c r="D29" s="152"/>
      <c r="E29" s="152"/>
      <c r="F29" s="152"/>
      <c r="G29" s="152"/>
      <c r="H29" s="152"/>
      <c r="I29" s="152"/>
      <c r="J29" s="152"/>
      <c r="K29" s="152"/>
      <c r="L29" s="152"/>
      <c r="M29" s="152"/>
      <c r="N29" s="152"/>
      <c r="O29" s="152"/>
      <c r="P29" s="152"/>
      <c r="Q29" s="152"/>
    </row>
    <row r="30" spans="1:26" ht="12" customHeight="1">
      <c r="A30" s="152"/>
      <c r="B30" s="152"/>
      <c r="C30" s="152"/>
      <c r="D30" s="152"/>
      <c r="E30" s="152"/>
      <c r="F30" s="152"/>
      <c r="G30" s="335"/>
      <c r="H30" s="152"/>
      <c r="I30" s="152"/>
      <c r="J30" s="152"/>
      <c r="K30" s="152"/>
      <c r="L30" s="152"/>
      <c r="M30" s="389"/>
      <c r="N30" s="152"/>
      <c r="O30" s="152"/>
      <c r="P30" s="152"/>
      <c r="Q30" s="152"/>
    </row>
    <row r="31" spans="1:26" ht="12" customHeight="1">
      <c r="A31" s="152"/>
      <c r="B31" s="152"/>
      <c r="C31" s="152"/>
      <c r="D31" s="152"/>
      <c r="E31" s="152"/>
      <c r="F31" s="152"/>
      <c r="G31" s="152"/>
      <c r="H31" s="152"/>
      <c r="I31" s="152"/>
      <c r="J31" s="152"/>
      <c r="K31" s="152"/>
      <c r="L31" s="152"/>
      <c r="M31" s="152"/>
      <c r="N31" s="152"/>
      <c r="O31" s="152"/>
      <c r="P31" s="152"/>
      <c r="Q31" s="152"/>
    </row>
    <row r="32" spans="1:26" ht="12" customHeight="1">
      <c r="A32" s="152"/>
      <c r="B32" s="152"/>
      <c r="C32" s="152"/>
      <c r="D32" s="152"/>
      <c r="E32" s="152"/>
      <c r="F32" s="152"/>
      <c r="G32" s="152"/>
      <c r="H32" s="152"/>
      <c r="I32" s="152"/>
      <c r="J32" s="152"/>
      <c r="K32" s="152"/>
      <c r="L32" s="152"/>
      <c r="M32" s="152"/>
      <c r="N32" s="152"/>
      <c r="O32" s="152"/>
      <c r="P32" s="152"/>
      <c r="Q32" s="152"/>
    </row>
    <row r="33" spans="1:17" ht="12" customHeight="1">
      <c r="A33" s="152"/>
      <c r="B33" s="152"/>
      <c r="C33" s="152"/>
      <c r="D33" s="152"/>
      <c r="E33" s="152"/>
      <c r="F33" s="152"/>
      <c r="G33" s="152"/>
      <c r="H33" s="152"/>
      <c r="I33" s="152"/>
      <c r="J33" s="152"/>
      <c r="K33" s="152"/>
      <c r="L33" s="152"/>
      <c r="M33" s="152"/>
      <c r="N33" s="152"/>
      <c r="O33" s="152"/>
      <c r="P33" s="152"/>
      <c r="Q33" s="152"/>
    </row>
    <row r="34" spans="1:17" ht="12" customHeight="1">
      <c r="A34" s="152"/>
      <c r="B34" s="152"/>
      <c r="C34" s="152"/>
      <c r="D34" s="152"/>
      <c r="E34" s="152"/>
      <c r="F34" s="152"/>
      <c r="G34" s="152"/>
      <c r="H34" s="152"/>
      <c r="I34" s="152"/>
      <c r="J34" s="152"/>
      <c r="K34" s="152"/>
      <c r="L34" s="152"/>
      <c r="M34" s="152"/>
      <c r="N34" s="152"/>
      <c r="O34" s="152"/>
      <c r="P34" s="152"/>
      <c r="Q34" s="152"/>
    </row>
    <row r="35" spans="1:17" ht="12" customHeight="1">
      <c r="A35" s="152"/>
      <c r="B35" s="152"/>
      <c r="C35" s="152"/>
      <c r="D35" s="152"/>
      <c r="E35" s="152"/>
      <c r="F35" s="152"/>
      <c r="G35" s="339"/>
      <c r="H35" s="152"/>
      <c r="I35" s="152"/>
      <c r="J35" s="152"/>
      <c r="K35" s="152"/>
      <c r="L35" s="152"/>
      <c r="M35" s="152"/>
      <c r="N35" s="152"/>
      <c r="O35" s="152"/>
      <c r="P35" s="152"/>
      <c r="Q35" s="152"/>
    </row>
    <row r="36" spans="1:17" ht="12" customHeight="1">
      <c r="A36" s="152"/>
      <c r="B36" s="152"/>
      <c r="C36" s="152"/>
      <c r="D36" s="152"/>
      <c r="E36" s="152"/>
      <c r="F36" s="152"/>
      <c r="G36" s="152"/>
      <c r="H36" s="152"/>
      <c r="I36" s="152"/>
      <c r="J36" s="152"/>
      <c r="K36" s="152"/>
      <c r="L36" s="152"/>
      <c r="M36" s="152"/>
      <c r="N36" s="152"/>
      <c r="O36" s="152"/>
      <c r="P36" s="152"/>
      <c r="Q36" s="152"/>
    </row>
    <row r="37" spans="1:17" ht="12" customHeight="1">
      <c r="A37" s="152"/>
      <c r="B37" s="152"/>
      <c r="C37" s="152"/>
      <c r="D37" s="152"/>
      <c r="E37" s="152"/>
      <c r="F37" s="152"/>
      <c r="G37" s="152"/>
      <c r="H37" s="152"/>
      <c r="I37" s="152"/>
      <c r="J37" s="152"/>
      <c r="K37" s="152"/>
      <c r="L37" s="152"/>
      <c r="M37" s="152"/>
      <c r="N37" s="152"/>
      <c r="O37" s="152"/>
      <c r="P37" s="152"/>
      <c r="Q37" s="152"/>
    </row>
    <row r="38" spans="1:17" ht="12" customHeight="1">
      <c r="A38" s="152"/>
      <c r="B38" s="152"/>
      <c r="C38" s="152"/>
      <c r="D38" s="152"/>
      <c r="E38" s="152"/>
      <c r="F38" s="152"/>
      <c r="G38" s="152"/>
      <c r="H38" s="152"/>
      <c r="I38" s="152"/>
      <c r="J38" s="152"/>
      <c r="K38" s="152"/>
      <c r="L38" s="152"/>
      <c r="M38" s="152"/>
      <c r="N38" s="152"/>
      <c r="O38" s="152"/>
      <c r="P38" s="152"/>
      <c r="Q38" s="152"/>
    </row>
    <row r="39" spans="1:17" ht="12" customHeight="1">
      <c r="A39" s="152"/>
      <c r="B39" s="152"/>
      <c r="C39" s="152"/>
      <c r="D39" s="152"/>
      <c r="E39" s="152"/>
      <c r="F39" s="152"/>
      <c r="G39" s="152"/>
      <c r="H39" s="152"/>
      <c r="I39" s="152"/>
      <c r="J39" s="152"/>
      <c r="K39" s="152"/>
      <c r="L39" s="152"/>
      <c r="M39" s="152"/>
      <c r="N39" s="152"/>
      <c r="O39" s="152"/>
      <c r="P39" s="152"/>
      <c r="Q39" s="152"/>
    </row>
    <row r="40" spans="1:17" ht="12" customHeight="1">
      <c r="A40" s="152"/>
      <c r="B40" s="152"/>
      <c r="C40" s="152"/>
      <c r="D40" s="152"/>
      <c r="E40" s="152"/>
      <c r="F40" s="152"/>
      <c r="G40" s="152"/>
      <c r="H40" s="152"/>
      <c r="I40" s="152"/>
      <c r="J40" s="152"/>
      <c r="K40" s="152"/>
      <c r="L40" s="152"/>
      <c r="M40" s="152"/>
      <c r="N40" s="152"/>
      <c r="O40" s="152"/>
      <c r="P40" s="152"/>
      <c r="Q40" s="152"/>
    </row>
    <row r="41" spans="1:17" ht="12" customHeight="1">
      <c r="A41" s="152"/>
      <c r="B41" s="152"/>
      <c r="C41" s="152"/>
      <c r="D41" s="152"/>
      <c r="E41" s="152"/>
      <c r="F41" s="152"/>
      <c r="G41" s="152"/>
      <c r="H41" s="152"/>
      <c r="I41" s="152"/>
      <c r="J41" s="152"/>
      <c r="K41" s="152"/>
      <c r="L41" s="152"/>
      <c r="M41" s="152"/>
      <c r="N41" s="152"/>
      <c r="O41" s="152"/>
      <c r="P41" s="152"/>
      <c r="Q41" s="152"/>
    </row>
    <row r="42" spans="1:17" ht="12" customHeight="1">
      <c r="A42" s="152"/>
      <c r="B42" s="152"/>
      <c r="C42" s="152"/>
      <c r="D42" s="152"/>
      <c r="E42" s="152"/>
      <c r="F42" s="152"/>
      <c r="G42" s="152"/>
      <c r="H42" s="152"/>
      <c r="I42" s="152"/>
      <c r="J42" s="152"/>
      <c r="K42" s="152"/>
      <c r="L42" s="152"/>
      <c r="M42" s="152"/>
      <c r="N42" s="152"/>
      <c r="O42" s="152"/>
      <c r="P42" s="152"/>
      <c r="Q42" s="152"/>
    </row>
    <row r="43" spans="1:17" ht="12" customHeight="1">
      <c r="A43" s="152"/>
      <c r="B43" s="152"/>
      <c r="C43" s="152"/>
      <c r="D43" s="152"/>
      <c r="E43" s="152"/>
      <c r="F43" s="152"/>
      <c r="G43" s="152"/>
      <c r="H43" s="152"/>
      <c r="I43" s="152"/>
      <c r="J43" s="152"/>
      <c r="K43" s="152"/>
      <c r="L43" s="152"/>
      <c r="M43" s="152"/>
      <c r="N43" s="152"/>
      <c r="O43" s="152"/>
      <c r="P43" s="152"/>
      <c r="Q43" s="152"/>
    </row>
    <row r="44" spans="1:17" ht="12" customHeight="1">
      <c r="A44" s="152"/>
      <c r="B44" s="152"/>
      <c r="C44" s="152"/>
      <c r="D44" s="152"/>
      <c r="E44" s="152"/>
      <c r="F44" s="152"/>
      <c r="G44" s="152"/>
      <c r="H44" s="152"/>
      <c r="I44" s="152"/>
      <c r="J44" s="152"/>
      <c r="K44" s="152"/>
      <c r="L44" s="152"/>
      <c r="M44" s="152"/>
      <c r="N44" s="152"/>
      <c r="O44" s="152"/>
      <c r="P44" s="152"/>
      <c r="Q44" s="152"/>
    </row>
    <row r="45" spans="1:17" ht="12" customHeight="1">
      <c r="A45" s="152"/>
      <c r="B45" s="152"/>
      <c r="C45" s="152"/>
      <c r="D45" s="152"/>
      <c r="E45" s="152"/>
      <c r="F45" s="152"/>
      <c r="G45" s="152"/>
      <c r="H45" s="152"/>
      <c r="I45" s="152"/>
      <c r="J45" s="152"/>
      <c r="K45" s="152"/>
      <c r="L45" s="152"/>
      <c r="M45" s="152"/>
      <c r="N45" s="152"/>
      <c r="O45" s="152"/>
      <c r="P45" s="152"/>
      <c r="Q45" s="152"/>
    </row>
    <row r="46" spans="1:17" ht="12" customHeight="1">
      <c r="A46" s="152"/>
      <c r="B46" s="152"/>
      <c r="C46" s="152"/>
      <c r="D46" s="152"/>
      <c r="E46" s="152"/>
      <c r="F46" s="152"/>
      <c r="G46" s="152"/>
      <c r="H46" s="152"/>
      <c r="I46" s="152"/>
      <c r="J46" s="152"/>
      <c r="K46" s="152"/>
      <c r="L46" s="152"/>
      <c r="M46" s="152"/>
      <c r="N46" s="152"/>
      <c r="O46" s="152"/>
      <c r="P46" s="152"/>
      <c r="Q46" s="152"/>
    </row>
    <row r="47" spans="1:17" ht="12" customHeight="1">
      <c r="A47" s="152"/>
      <c r="B47" s="152"/>
      <c r="C47" s="152"/>
      <c r="D47" s="152"/>
      <c r="E47" s="152"/>
      <c r="F47" s="152"/>
      <c r="G47" s="152"/>
      <c r="H47" s="152"/>
      <c r="I47" s="152"/>
      <c r="J47" s="152"/>
      <c r="K47" s="152"/>
      <c r="L47" s="152"/>
      <c r="M47" s="152"/>
      <c r="N47" s="152"/>
      <c r="O47" s="152"/>
      <c r="P47" s="152"/>
      <c r="Q47" s="152"/>
    </row>
    <row r="48" spans="1:17" ht="12" customHeight="1">
      <c r="A48" s="152"/>
      <c r="B48" s="152"/>
      <c r="C48" s="152"/>
      <c r="D48" s="152"/>
      <c r="E48" s="152"/>
      <c r="F48" s="152"/>
      <c r="G48" s="152"/>
      <c r="H48" s="152"/>
      <c r="I48" s="152"/>
      <c r="J48" s="152"/>
      <c r="K48" s="152"/>
      <c r="L48" s="152"/>
      <c r="M48" s="152"/>
      <c r="N48" s="152"/>
      <c r="O48" s="152"/>
      <c r="P48" s="152"/>
      <c r="Q48" s="152"/>
    </row>
    <row r="49" spans="1:17" ht="12" customHeight="1">
      <c r="A49" s="152"/>
      <c r="B49" s="152"/>
      <c r="C49" s="152"/>
      <c r="D49" s="152"/>
      <c r="E49" s="152"/>
      <c r="F49" s="152"/>
      <c r="G49" s="152"/>
      <c r="H49" s="152"/>
      <c r="I49" s="152"/>
      <c r="J49" s="152"/>
      <c r="K49" s="152"/>
      <c r="L49" s="152"/>
      <c r="M49" s="152"/>
      <c r="N49" s="152"/>
      <c r="O49" s="152"/>
      <c r="P49" s="152"/>
      <c r="Q49" s="152"/>
    </row>
    <row r="50" spans="1:17" ht="12" customHeight="1">
      <c r="A50" s="152"/>
      <c r="B50" s="152"/>
      <c r="C50" s="152"/>
      <c r="D50" s="152"/>
      <c r="E50" s="152"/>
      <c r="F50" s="152"/>
      <c r="G50" s="152"/>
      <c r="H50" s="152"/>
      <c r="I50" s="152"/>
      <c r="J50" s="152"/>
      <c r="K50" s="152"/>
      <c r="L50" s="152"/>
      <c r="M50" s="152"/>
      <c r="N50" s="152"/>
      <c r="O50" s="152"/>
      <c r="P50" s="152"/>
      <c r="Q50" s="152"/>
    </row>
    <row r="51" spans="1:17" ht="12" customHeight="1">
      <c r="A51" s="152"/>
      <c r="B51" s="152"/>
      <c r="C51" s="152"/>
      <c r="D51" s="152"/>
      <c r="E51" s="152"/>
      <c r="F51" s="152"/>
      <c r="G51" s="152"/>
      <c r="H51" s="152"/>
      <c r="I51" s="152"/>
      <c r="J51" s="152"/>
      <c r="K51" s="152"/>
      <c r="L51" s="152"/>
      <c r="M51" s="152"/>
      <c r="N51" s="152"/>
      <c r="O51" s="152"/>
      <c r="P51" s="152"/>
      <c r="Q51" s="152"/>
    </row>
    <row r="52" spans="1:17" ht="12" customHeight="1">
      <c r="A52" s="152"/>
      <c r="B52" s="152"/>
      <c r="C52" s="152"/>
      <c r="D52" s="152"/>
      <c r="E52" s="152"/>
      <c r="F52" s="152"/>
      <c r="G52" s="152"/>
      <c r="H52" s="152"/>
      <c r="I52" s="152"/>
      <c r="J52" s="152"/>
      <c r="K52" s="152"/>
      <c r="L52" s="152"/>
      <c r="M52" s="152"/>
      <c r="N52" s="152"/>
      <c r="O52" s="152"/>
      <c r="P52" s="152"/>
      <c r="Q52" s="152"/>
    </row>
    <row r="53" spans="1:17" ht="12" customHeight="1">
      <c r="A53" s="152"/>
      <c r="B53" s="152"/>
      <c r="C53" s="152"/>
      <c r="D53" s="152"/>
      <c r="E53" s="152"/>
      <c r="F53" s="152"/>
      <c r="G53" s="152"/>
      <c r="H53" s="152"/>
      <c r="I53" s="152"/>
      <c r="J53" s="152"/>
      <c r="K53" s="152"/>
      <c r="L53" s="152"/>
      <c r="M53" s="152"/>
      <c r="N53" s="152"/>
      <c r="O53" s="152"/>
      <c r="P53" s="152"/>
      <c r="Q53" s="152"/>
    </row>
    <row r="54" spans="1:17" ht="12" customHeight="1">
      <c r="A54" s="152"/>
      <c r="B54" s="152"/>
      <c r="C54" s="152"/>
      <c r="D54" s="152"/>
      <c r="E54" s="152"/>
      <c r="F54" s="152"/>
      <c r="G54" s="152"/>
      <c r="H54" s="152"/>
      <c r="I54" s="152"/>
      <c r="J54" s="152"/>
      <c r="K54" s="152"/>
      <c r="L54" s="152"/>
      <c r="M54" s="152"/>
      <c r="N54" s="152"/>
      <c r="O54" s="152"/>
      <c r="P54" s="152"/>
      <c r="Q54" s="152"/>
    </row>
    <row r="55" spans="1:17" ht="12" customHeight="1">
      <c r="A55" s="152"/>
      <c r="B55" s="152"/>
      <c r="C55" s="152"/>
      <c r="D55" s="152"/>
      <c r="E55" s="152"/>
      <c r="F55" s="152"/>
      <c r="G55" s="152"/>
      <c r="H55" s="152"/>
      <c r="I55" s="152"/>
      <c r="J55" s="152"/>
      <c r="K55" s="152"/>
      <c r="L55" s="152"/>
      <c r="M55" s="152"/>
      <c r="N55" s="152"/>
      <c r="O55" s="152"/>
      <c r="P55" s="152"/>
      <c r="Q55" s="152"/>
    </row>
    <row r="56" spans="1:17" ht="12" customHeight="1">
      <c r="A56" s="152"/>
      <c r="B56" s="152"/>
      <c r="C56" s="152"/>
      <c r="D56" s="152"/>
      <c r="E56" s="152"/>
      <c r="F56" s="152"/>
      <c r="G56" s="152"/>
      <c r="H56" s="152"/>
      <c r="I56" s="152"/>
      <c r="J56" s="152"/>
      <c r="K56" s="152"/>
      <c r="L56" s="152"/>
      <c r="M56" s="152"/>
      <c r="N56" s="152"/>
      <c r="O56" s="152"/>
      <c r="P56" s="152"/>
      <c r="Q56" s="152"/>
    </row>
    <row r="57" spans="1:17" ht="12" customHeight="1">
      <c r="A57" s="152"/>
      <c r="B57" s="152"/>
      <c r="C57" s="152"/>
      <c r="D57" s="152"/>
      <c r="E57" s="152"/>
      <c r="F57" s="152"/>
      <c r="G57" s="152"/>
      <c r="H57" s="152"/>
      <c r="I57" s="152"/>
      <c r="J57" s="152"/>
      <c r="K57" s="152"/>
      <c r="L57" s="152"/>
      <c r="M57" s="152"/>
      <c r="N57" s="152"/>
      <c r="O57" s="152"/>
      <c r="P57" s="152"/>
      <c r="Q57" s="152"/>
    </row>
    <row r="58" spans="1:17" ht="12" customHeight="1">
      <c r="A58" s="152"/>
      <c r="B58" s="152"/>
      <c r="C58" s="152"/>
      <c r="D58" s="152"/>
      <c r="E58" s="152"/>
      <c r="F58" s="152"/>
      <c r="G58" s="152"/>
      <c r="H58" s="152"/>
      <c r="I58" s="152"/>
      <c r="J58" s="152"/>
      <c r="K58" s="152"/>
      <c r="L58" s="152"/>
      <c r="M58" s="152"/>
      <c r="N58" s="152"/>
      <c r="O58" s="152"/>
      <c r="P58" s="152"/>
      <c r="Q58" s="152"/>
    </row>
    <row r="59" spans="1:17" ht="12" customHeight="1">
      <c r="A59" s="152"/>
      <c r="B59" s="152"/>
      <c r="C59" s="152"/>
      <c r="D59" s="152"/>
      <c r="E59" s="152"/>
      <c r="F59" s="152"/>
      <c r="G59" s="152"/>
      <c r="H59" s="152"/>
      <c r="I59" s="152"/>
      <c r="J59" s="152"/>
      <c r="K59" s="152"/>
      <c r="L59" s="152"/>
      <c r="M59" s="152"/>
      <c r="N59" s="152"/>
      <c r="O59" s="152"/>
      <c r="P59" s="152"/>
      <c r="Q59" s="152"/>
    </row>
    <row r="60" spans="1:17" ht="12" customHeight="1">
      <c r="A60" s="152"/>
      <c r="B60" s="152"/>
      <c r="C60" s="152"/>
      <c r="D60" s="152"/>
      <c r="E60" s="152"/>
      <c r="F60" s="152"/>
      <c r="G60" s="152"/>
      <c r="H60" s="152"/>
      <c r="I60" s="152"/>
      <c r="J60" s="152"/>
      <c r="K60" s="152"/>
      <c r="L60" s="152"/>
      <c r="M60" s="152"/>
      <c r="N60" s="152"/>
      <c r="O60" s="152"/>
      <c r="P60" s="152"/>
      <c r="Q60" s="152"/>
    </row>
    <row r="61" spans="1:17" ht="12" customHeight="1">
      <c r="A61" s="152"/>
      <c r="B61" s="152"/>
      <c r="C61" s="152"/>
      <c r="D61" s="152"/>
      <c r="E61" s="152"/>
      <c r="F61" s="152"/>
      <c r="G61" s="152"/>
      <c r="H61" s="152"/>
      <c r="I61" s="152"/>
      <c r="J61" s="152"/>
      <c r="K61" s="152"/>
      <c r="L61" s="152"/>
      <c r="M61" s="152"/>
      <c r="N61" s="152"/>
      <c r="O61" s="152"/>
      <c r="P61" s="152"/>
      <c r="Q61" s="152"/>
    </row>
    <row r="62" spans="1:17" ht="12" customHeight="1">
      <c r="A62" s="152"/>
      <c r="B62" s="152"/>
      <c r="C62" s="152"/>
      <c r="D62" s="152"/>
      <c r="E62" s="152"/>
      <c r="F62" s="152"/>
      <c r="G62" s="152"/>
      <c r="H62" s="152"/>
      <c r="I62" s="152"/>
      <c r="J62" s="152"/>
      <c r="K62" s="152"/>
      <c r="L62" s="152"/>
      <c r="M62" s="152"/>
      <c r="N62" s="152"/>
      <c r="O62" s="152"/>
      <c r="P62" s="152"/>
      <c r="Q62" s="152"/>
    </row>
    <row r="63" spans="1:17" ht="12" customHeight="1">
      <c r="A63" s="152"/>
      <c r="B63" s="152"/>
      <c r="C63" s="152"/>
      <c r="D63" s="152"/>
      <c r="E63" s="152"/>
      <c r="F63" s="152"/>
      <c r="G63" s="152"/>
      <c r="H63" s="152"/>
      <c r="I63" s="152"/>
      <c r="J63" s="152"/>
      <c r="K63" s="152"/>
      <c r="L63" s="152"/>
      <c r="M63" s="152"/>
      <c r="N63" s="152"/>
      <c r="O63" s="152"/>
      <c r="P63" s="152"/>
      <c r="Q63" s="152"/>
    </row>
    <row r="64" spans="1:17" ht="12" customHeight="1">
      <c r="A64" s="152"/>
      <c r="B64" s="152"/>
      <c r="C64" s="152"/>
      <c r="D64" s="152"/>
      <c r="E64" s="152"/>
      <c r="F64" s="152"/>
      <c r="G64" s="152"/>
      <c r="H64" s="152"/>
      <c r="I64" s="152"/>
      <c r="J64" s="152"/>
      <c r="K64" s="152"/>
      <c r="L64" s="152"/>
      <c r="M64" s="152"/>
      <c r="N64" s="152"/>
      <c r="O64" s="152"/>
      <c r="P64" s="152"/>
      <c r="Q64" s="152"/>
    </row>
    <row r="65" spans="1:17" ht="12" customHeight="1">
      <c r="A65" s="152"/>
      <c r="B65" s="152"/>
      <c r="C65" s="152"/>
      <c r="D65" s="152"/>
      <c r="E65" s="152"/>
      <c r="F65" s="152"/>
      <c r="G65" s="152"/>
      <c r="H65" s="152"/>
      <c r="I65" s="152"/>
      <c r="J65" s="152"/>
      <c r="K65" s="152"/>
      <c r="L65" s="152"/>
      <c r="M65" s="152"/>
      <c r="N65" s="152"/>
      <c r="O65" s="152"/>
      <c r="P65" s="152"/>
      <c r="Q65" s="152"/>
    </row>
    <row r="66" spans="1:17" ht="12" customHeight="1">
      <c r="A66" s="152"/>
      <c r="B66" s="152"/>
      <c r="C66" s="152"/>
      <c r="D66" s="152"/>
      <c r="E66" s="152"/>
      <c r="F66" s="152"/>
      <c r="G66" s="152"/>
      <c r="H66" s="152"/>
      <c r="I66" s="152"/>
      <c r="J66" s="152"/>
      <c r="K66" s="152"/>
      <c r="L66" s="152"/>
      <c r="M66" s="152"/>
      <c r="N66" s="152"/>
      <c r="O66" s="152"/>
      <c r="P66" s="152"/>
      <c r="Q66" s="152"/>
    </row>
    <row r="67" spans="1:17" ht="12" customHeight="1">
      <c r="A67" s="152"/>
      <c r="B67" s="152"/>
      <c r="C67" s="152"/>
      <c r="D67" s="152"/>
      <c r="E67" s="152"/>
      <c r="F67" s="152"/>
      <c r="G67" s="152"/>
      <c r="H67" s="152"/>
      <c r="I67" s="152"/>
      <c r="J67" s="152"/>
      <c r="K67" s="152"/>
      <c r="L67" s="152"/>
      <c r="M67" s="152"/>
      <c r="N67" s="152"/>
      <c r="O67" s="152"/>
      <c r="P67" s="152"/>
      <c r="Q67" s="152"/>
    </row>
    <row r="68" spans="1:17" ht="12" customHeight="1">
      <c r="A68" s="152"/>
      <c r="B68" s="152"/>
      <c r="C68" s="152"/>
      <c r="D68" s="152"/>
      <c r="E68" s="152"/>
      <c r="F68" s="152"/>
      <c r="G68" s="152"/>
      <c r="H68" s="152"/>
      <c r="I68" s="152"/>
      <c r="J68" s="152"/>
      <c r="K68" s="152"/>
      <c r="L68" s="152"/>
      <c r="M68" s="152"/>
      <c r="N68" s="152"/>
      <c r="O68" s="152"/>
      <c r="P68" s="152"/>
      <c r="Q68" s="152"/>
    </row>
    <row r="69" spans="1:17" ht="12" customHeight="1">
      <c r="A69" s="152"/>
      <c r="B69" s="152"/>
      <c r="C69" s="152"/>
      <c r="D69" s="152"/>
      <c r="E69" s="152"/>
      <c r="F69" s="152"/>
      <c r="G69" s="152"/>
      <c r="H69" s="152"/>
      <c r="I69" s="152"/>
      <c r="J69" s="152"/>
      <c r="K69" s="152"/>
      <c r="L69" s="152"/>
      <c r="M69" s="152"/>
      <c r="N69" s="152"/>
      <c r="O69" s="152"/>
      <c r="P69" s="152"/>
      <c r="Q69" s="152"/>
    </row>
    <row r="70" spans="1:17" ht="12" customHeight="1">
      <c r="A70" s="152"/>
      <c r="B70" s="152"/>
      <c r="C70" s="152"/>
      <c r="D70" s="152"/>
      <c r="E70" s="152"/>
      <c r="F70" s="152"/>
      <c r="G70" s="152"/>
      <c r="H70" s="152"/>
      <c r="I70" s="152"/>
      <c r="J70" s="152"/>
      <c r="K70" s="152"/>
      <c r="L70" s="152"/>
      <c r="M70" s="152"/>
      <c r="N70" s="152"/>
      <c r="O70" s="152"/>
      <c r="P70" s="152"/>
      <c r="Q70" s="152"/>
    </row>
    <row r="71" spans="1:17" ht="12" customHeight="1">
      <c r="A71" s="152"/>
      <c r="B71" s="152"/>
      <c r="C71" s="152"/>
      <c r="D71" s="152"/>
      <c r="E71" s="152"/>
      <c r="F71" s="152"/>
      <c r="G71" s="152"/>
      <c r="H71" s="152"/>
      <c r="I71" s="152"/>
      <c r="J71" s="152"/>
      <c r="K71" s="152"/>
      <c r="L71" s="152"/>
      <c r="M71" s="152"/>
      <c r="N71" s="152"/>
      <c r="O71" s="152"/>
      <c r="P71" s="152"/>
      <c r="Q71" s="152"/>
    </row>
    <row r="72" spans="1:17" ht="12" customHeight="1">
      <c r="A72" s="152"/>
      <c r="B72" s="152"/>
      <c r="C72" s="152"/>
      <c r="D72" s="152"/>
      <c r="E72" s="152"/>
      <c r="F72" s="152"/>
      <c r="G72" s="152"/>
      <c r="H72" s="152"/>
      <c r="I72" s="152"/>
      <c r="J72" s="152"/>
      <c r="K72" s="152"/>
      <c r="L72" s="152"/>
      <c r="M72" s="152"/>
      <c r="N72" s="152"/>
      <c r="O72" s="152"/>
      <c r="P72" s="152"/>
      <c r="Q72" s="152"/>
    </row>
    <row r="73" spans="1:17" ht="12" customHeight="1">
      <c r="A73" s="152"/>
      <c r="B73" s="152"/>
      <c r="C73" s="152"/>
      <c r="D73" s="152"/>
      <c r="E73" s="152"/>
      <c r="F73" s="152"/>
      <c r="G73" s="152"/>
      <c r="H73" s="152"/>
      <c r="I73" s="152"/>
      <c r="J73" s="152"/>
      <c r="K73" s="152"/>
      <c r="L73" s="152"/>
      <c r="M73" s="152"/>
      <c r="N73" s="152"/>
      <c r="O73" s="152"/>
      <c r="P73" s="152"/>
      <c r="Q73" s="152"/>
    </row>
    <row r="74" spans="1:17" ht="12" customHeight="1">
      <c r="A74" s="152"/>
      <c r="B74" s="152"/>
      <c r="C74" s="152"/>
      <c r="D74" s="152"/>
      <c r="E74" s="152"/>
      <c r="F74" s="152"/>
      <c r="G74" s="152"/>
      <c r="H74" s="152"/>
      <c r="I74" s="152"/>
      <c r="J74" s="152"/>
      <c r="K74" s="152"/>
      <c r="L74" s="152"/>
      <c r="M74" s="152"/>
      <c r="N74" s="152"/>
      <c r="O74" s="152"/>
      <c r="P74" s="152"/>
      <c r="Q74" s="152"/>
    </row>
    <row r="75" spans="1:17" ht="12" customHeight="1">
      <c r="A75" s="152"/>
      <c r="B75" s="152"/>
      <c r="C75" s="152"/>
      <c r="D75" s="152"/>
      <c r="E75" s="152"/>
      <c r="F75" s="152"/>
      <c r="G75" s="152"/>
      <c r="H75" s="152"/>
      <c r="I75" s="152"/>
      <c r="J75" s="152"/>
      <c r="K75" s="152"/>
      <c r="L75" s="152"/>
      <c r="M75" s="152"/>
      <c r="N75" s="152"/>
      <c r="O75" s="152"/>
      <c r="P75" s="152"/>
      <c r="Q75" s="152"/>
    </row>
    <row r="76" spans="1:17" ht="12" customHeight="1">
      <c r="A76" s="152"/>
      <c r="B76" s="152"/>
      <c r="C76" s="152"/>
      <c r="D76" s="152"/>
      <c r="E76" s="152"/>
      <c r="F76" s="152"/>
      <c r="G76" s="152"/>
      <c r="H76" s="152"/>
      <c r="I76" s="152"/>
      <c r="J76" s="152"/>
      <c r="K76" s="152"/>
      <c r="L76" s="152"/>
      <c r="M76" s="152"/>
      <c r="N76" s="152"/>
      <c r="O76" s="152"/>
      <c r="P76" s="152"/>
      <c r="Q76" s="152"/>
    </row>
    <row r="77" spans="1:17" ht="12" customHeight="1">
      <c r="A77" s="152"/>
      <c r="B77" s="152"/>
      <c r="C77" s="152"/>
      <c r="D77" s="152"/>
      <c r="E77" s="152"/>
      <c r="F77" s="152"/>
      <c r="G77" s="152"/>
      <c r="H77" s="152"/>
      <c r="I77" s="152"/>
      <c r="J77" s="152"/>
      <c r="K77" s="152"/>
      <c r="L77" s="152"/>
      <c r="M77" s="152"/>
      <c r="N77" s="152"/>
      <c r="O77" s="152"/>
      <c r="P77" s="152"/>
      <c r="Q77" s="152"/>
    </row>
    <row r="78" spans="1:17" ht="12" customHeight="1">
      <c r="A78" s="152"/>
      <c r="B78" s="152"/>
      <c r="C78" s="152"/>
      <c r="D78" s="152"/>
      <c r="E78" s="152"/>
      <c r="F78" s="152"/>
      <c r="G78" s="152"/>
      <c r="H78" s="152"/>
      <c r="I78" s="152"/>
      <c r="J78" s="152"/>
      <c r="K78" s="152"/>
      <c r="L78" s="152"/>
      <c r="M78" s="152"/>
      <c r="N78" s="152"/>
      <c r="O78" s="152"/>
      <c r="P78" s="152"/>
      <c r="Q78" s="152"/>
    </row>
    <row r="79" spans="1:17" ht="12" customHeight="1">
      <c r="A79" s="152"/>
      <c r="B79" s="152"/>
      <c r="C79" s="152"/>
      <c r="D79" s="152"/>
      <c r="E79" s="152"/>
      <c r="F79" s="152"/>
      <c r="G79" s="152"/>
      <c r="H79" s="152"/>
      <c r="I79" s="152"/>
      <c r="J79" s="152"/>
      <c r="K79" s="152"/>
      <c r="L79" s="152"/>
      <c r="M79" s="152"/>
      <c r="N79" s="152"/>
      <c r="O79" s="152"/>
      <c r="P79" s="152"/>
      <c r="Q79" s="152"/>
    </row>
    <row r="80" spans="1:17" ht="12" customHeight="1">
      <c r="A80" s="152"/>
      <c r="B80" s="152"/>
      <c r="C80" s="152"/>
      <c r="D80" s="152"/>
      <c r="E80" s="152"/>
      <c r="F80" s="152"/>
      <c r="G80" s="152"/>
      <c r="H80" s="152"/>
      <c r="I80" s="152"/>
      <c r="J80" s="152"/>
      <c r="K80" s="152"/>
      <c r="L80" s="152"/>
      <c r="M80" s="152"/>
      <c r="N80" s="152"/>
      <c r="O80" s="152"/>
      <c r="P80" s="152"/>
      <c r="Q80" s="152"/>
    </row>
    <row r="81" spans="1:17" ht="12" customHeight="1">
      <c r="A81" s="152"/>
      <c r="B81" s="152"/>
      <c r="C81" s="152"/>
      <c r="D81" s="152"/>
      <c r="E81" s="152"/>
      <c r="F81" s="152"/>
      <c r="G81" s="152"/>
      <c r="H81" s="152"/>
      <c r="I81" s="152"/>
      <c r="J81" s="152"/>
      <c r="K81" s="152"/>
      <c r="L81" s="152"/>
      <c r="M81" s="152"/>
      <c r="N81" s="152"/>
      <c r="O81" s="152"/>
      <c r="P81" s="152"/>
      <c r="Q81" s="152"/>
    </row>
    <row r="82" spans="1:17" ht="12" customHeight="1">
      <c r="A82" s="152"/>
      <c r="B82" s="152"/>
      <c r="C82" s="152"/>
      <c r="D82" s="152"/>
      <c r="E82" s="152"/>
      <c r="F82" s="152"/>
      <c r="G82" s="152"/>
      <c r="H82" s="152"/>
      <c r="I82" s="152"/>
      <c r="J82" s="152"/>
      <c r="K82" s="152"/>
      <c r="L82" s="152"/>
      <c r="M82" s="152"/>
      <c r="N82" s="152"/>
      <c r="O82" s="152"/>
      <c r="P82" s="152"/>
      <c r="Q82" s="152"/>
    </row>
    <row r="83" spans="1:17" ht="12" customHeight="1">
      <c r="A83" s="152"/>
      <c r="B83" s="152"/>
      <c r="C83" s="152"/>
      <c r="D83" s="152"/>
      <c r="E83" s="152"/>
      <c r="F83" s="152"/>
      <c r="G83" s="152"/>
      <c r="H83" s="152"/>
      <c r="I83" s="152"/>
      <c r="J83" s="152"/>
      <c r="K83" s="152"/>
      <c r="L83" s="152"/>
      <c r="M83" s="152"/>
      <c r="N83" s="152"/>
      <c r="O83" s="152"/>
      <c r="P83" s="152"/>
      <c r="Q83" s="152"/>
    </row>
    <row r="84" spans="1:17" ht="12" customHeight="1">
      <c r="A84" s="152"/>
      <c r="B84" s="152"/>
      <c r="C84" s="152"/>
      <c r="D84" s="152"/>
      <c r="E84" s="152"/>
      <c r="F84" s="152"/>
      <c r="G84" s="152"/>
      <c r="H84" s="152"/>
      <c r="I84" s="152"/>
      <c r="J84" s="152"/>
      <c r="K84" s="152"/>
      <c r="L84" s="152"/>
      <c r="M84" s="152"/>
      <c r="N84" s="152"/>
      <c r="O84" s="152"/>
      <c r="P84" s="152"/>
      <c r="Q84" s="152"/>
    </row>
    <row r="85" spans="1:17" ht="12" customHeight="1">
      <c r="A85" s="152"/>
      <c r="B85" s="152"/>
      <c r="C85" s="152"/>
      <c r="D85" s="152"/>
      <c r="E85" s="152"/>
      <c r="F85" s="152"/>
      <c r="G85" s="152"/>
      <c r="H85" s="152"/>
      <c r="I85" s="152"/>
      <c r="J85" s="152"/>
      <c r="K85" s="152"/>
      <c r="L85" s="152"/>
      <c r="M85" s="152"/>
      <c r="N85" s="152"/>
      <c r="O85" s="152"/>
      <c r="P85" s="152"/>
      <c r="Q85" s="152"/>
    </row>
    <row r="86" spans="1:17" ht="12" customHeight="1">
      <c r="A86" s="152"/>
      <c r="B86" s="152"/>
      <c r="C86" s="152"/>
      <c r="D86" s="152"/>
      <c r="E86" s="152"/>
      <c r="F86" s="152"/>
      <c r="G86" s="152"/>
      <c r="H86" s="152"/>
      <c r="I86" s="152"/>
      <c r="J86" s="152"/>
      <c r="K86" s="152"/>
      <c r="L86" s="152"/>
      <c r="M86" s="152"/>
      <c r="N86" s="152"/>
      <c r="O86" s="152"/>
      <c r="P86" s="152"/>
      <c r="Q86" s="152"/>
    </row>
    <row r="87" spans="1:17" ht="12" customHeight="1">
      <c r="A87" s="152"/>
      <c r="B87" s="152"/>
      <c r="C87" s="152"/>
      <c r="D87" s="152"/>
      <c r="E87" s="152"/>
      <c r="F87" s="152"/>
      <c r="G87" s="152"/>
      <c r="H87" s="152"/>
      <c r="I87" s="152"/>
      <c r="J87" s="152"/>
      <c r="K87" s="152"/>
      <c r="L87" s="152"/>
      <c r="M87" s="152"/>
      <c r="N87" s="152"/>
      <c r="O87" s="152"/>
      <c r="P87" s="152"/>
      <c r="Q87" s="152"/>
    </row>
    <row r="88" spans="1:17" ht="12" customHeight="1">
      <c r="A88" s="152"/>
      <c r="B88" s="152"/>
      <c r="C88" s="152"/>
      <c r="D88" s="152"/>
      <c r="E88" s="152"/>
      <c r="F88" s="152"/>
      <c r="G88" s="152"/>
      <c r="H88" s="152"/>
      <c r="I88" s="152"/>
      <c r="J88" s="152"/>
      <c r="K88" s="152"/>
      <c r="L88" s="152"/>
      <c r="M88" s="152"/>
      <c r="N88" s="152"/>
      <c r="O88" s="152"/>
      <c r="P88" s="152"/>
      <c r="Q88" s="152"/>
    </row>
    <row r="89" spans="1:17" ht="12" customHeight="1">
      <c r="A89" s="152"/>
      <c r="B89" s="152"/>
      <c r="C89" s="152"/>
      <c r="D89" s="152"/>
      <c r="E89" s="152"/>
      <c r="F89" s="152"/>
      <c r="G89" s="152"/>
      <c r="H89" s="152"/>
      <c r="I89" s="152"/>
      <c r="J89" s="152"/>
      <c r="K89" s="152"/>
      <c r="L89" s="152"/>
      <c r="M89" s="152"/>
      <c r="N89" s="152"/>
      <c r="O89" s="152"/>
      <c r="P89" s="152"/>
      <c r="Q89" s="152"/>
    </row>
    <row r="90" spans="1:17" ht="12" customHeight="1">
      <c r="A90" s="152"/>
      <c r="B90" s="152"/>
      <c r="C90" s="152"/>
      <c r="D90" s="152"/>
      <c r="E90" s="152"/>
      <c r="F90" s="152"/>
      <c r="G90" s="152"/>
      <c r="H90" s="152"/>
      <c r="I90" s="152"/>
      <c r="J90" s="152"/>
      <c r="K90" s="152"/>
      <c r="L90" s="152"/>
      <c r="M90" s="152"/>
      <c r="N90" s="152"/>
      <c r="O90" s="152"/>
      <c r="P90" s="152"/>
      <c r="Q90" s="152"/>
    </row>
    <row r="91" spans="1:17" ht="12" customHeight="1">
      <c r="A91" s="152"/>
      <c r="B91" s="152"/>
      <c r="C91" s="152"/>
      <c r="D91" s="152"/>
      <c r="E91" s="152"/>
      <c r="F91" s="152"/>
      <c r="G91" s="152"/>
      <c r="H91" s="152"/>
      <c r="I91" s="152"/>
      <c r="J91" s="152"/>
      <c r="K91" s="152"/>
      <c r="L91" s="152"/>
      <c r="M91" s="152"/>
      <c r="N91" s="152"/>
      <c r="O91" s="152"/>
      <c r="P91" s="152"/>
      <c r="Q91" s="152"/>
    </row>
    <row r="92" spans="1:17" ht="12" customHeight="1">
      <c r="A92" s="152"/>
      <c r="B92" s="152"/>
      <c r="C92" s="152"/>
      <c r="D92" s="152"/>
      <c r="E92" s="152"/>
      <c r="F92" s="152"/>
      <c r="G92" s="152"/>
      <c r="H92" s="152"/>
      <c r="I92" s="152"/>
      <c r="J92" s="152"/>
      <c r="K92" s="152"/>
      <c r="L92" s="152"/>
      <c r="M92" s="152"/>
      <c r="N92" s="152"/>
      <c r="O92" s="152"/>
      <c r="P92" s="152"/>
      <c r="Q92" s="152"/>
    </row>
    <row r="93" spans="1:17" ht="12" customHeight="1">
      <c r="A93" s="152"/>
      <c r="B93" s="152"/>
      <c r="C93" s="152"/>
      <c r="D93" s="152"/>
      <c r="E93" s="152"/>
      <c r="F93" s="152"/>
      <c r="G93" s="152"/>
      <c r="H93" s="152"/>
      <c r="I93" s="152"/>
      <c r="J93" s="152"/>
      <c r="K93" s="152"/>
      <c r="L93" s="152"/>
      <c r="M93" s="152"/>
      <c r="N93" s="152"/>
      <c r="O93" s="152"/>
      <c r="P93" s="152"/>
      <c r="Q93" s="152"/>
    </row>
    <row r="94" spans="1:17" ht="12" customHeight="1">
      <c r="A94" s="152"/>
      <c r="B94" s="152"/>
      <c r="C94" s="152"/>
      <c r="D94" s="152"/>
      <c r="E94" s="152"/>
      <c r="F94" s="152"/>
      <c r="G94" s="152"/>
      <c r="H94" s="152"/>
      <c r="I94" s="152"/>
      <c r="J94" s="152"/>
      <c r="K94" s="152"/>
      <c r="L94" s="152"/>
      <c r="M94" s="152"/>
      <c r="N94" s="152"/>
      <c r="O94" s="152"/>
      <c r="P94" s="152"/>
      <c r="Q94" s="152"/>
    </row>
    <row r="95" spans="1:17" ht="12" customHeight="1">
      <c r="A95" s="152"/>
      <c r="B95" s="152"/>
      <c r="C95" s="152"/>
      <c r="D95" s="152"/>
      <c r="E95" s="152"/>
      <c r="F95" s="152"/>
      <c r="G95" s="152"/>
      <c r="H95" s="152"/>
      <c r="I95" s="152"/>
      <c r="J95" s="152"/>
      <c r="K95" s="152"/>
      <c r="L95" s="152"/>
      <c r="M95" s="152"/>
      <c r="N95" s="152"/>
      <c r="O95" s="152"/>
      <c r="P95" s="152"/>
      <c r="Q95" s="152"/>
    </row>
    <row r="96" spans="1:17" ht="12" customHeight="1">
      <c r="A96" s="152"/>
      <c r="B96" s="152"/>
      <c r="C96" s="152"/>
      <c r="D96" s="152"/>
      <c r="E96" s="152"/>
      <c r="F96" s="152"/>
      <c r="G96" s="152"/>
      <c r="H96" s="152"/>
      <c r="I96" s="152"/>
      <c r="J96" s="152"/>
      <c r="K96" s="152"/>
      <c r="L96" s="152"/>
      <c r="M96" s="152"/>
      <c r="N96" s="152"/>
      <c r="O96" s="152"/>
      <c r="P96" s="152"/>
      <c r="Q96" s="152"/>
    </row>
    <row r="97" spans="1:17" ht="12" customHeight="1">
      <c r="A97" s="152"/>
      <c r="B97" s="152"/>
      <c r="C97" s="152"/>
      <c r="D97" s="152"/>
      <c r="E97" s="152"/>
      <c r="F97" s="152"/>
      <c r="G97" s="152"/>
      <c r="H97" s="152"/>
      <c r="I97" s="152"/>
      <c r="J97" s="152"/>
      <c r="K97" s="152"/>
      <c r="L97" s="152"/>
      <c r="M97" s="152"/>
      <c r="N97" s="152"/>
      <c r="O97" s="152"/>
      <c r="P97" s="152"/>
      <c r="Q97" s="152"/>
    </row>
    <row r="98" spans="1:17" ht="12" customHeight="1">
      <c r="A98" s="152"/>
      <c r="B98" s="152"/>
      <c r="C98" s="152"/>
      <c r="D98" s="152"/>
      <c r="E98" s="152"/>
      <c r="F98" s="152"/>
      <c r="G98" s="152"/>
      <c r="H98" s="152"/>
      <c r="I98" s="152"/>
      <c r="J98" s="152"/>
      <c r="K98" s="152"/>
      <c r="L98" s="152"/>
      <c r="M98" s="152"/>
      <c r="N98" s="152"/>
      <c r="O98" s="152"/>
      <c r="P98" s="152"/>
      <c r="Q98" s="152"/>
    </row>
    <row r="99" spans="1:17" ht="12" customHeight="1">
      <c r="A99" s="152"/>
      <c r="B99" s="152"/>
      <c r="C99" s="152"/>
      <c r="D99" s="152"/>
      <c r="E99" s="152"/>
      <c r="F99" s="152"/>
      <c r="G99" s="152"/>
      <c r="H99" s="152"/>
      <c r="I99" s="152"/>
      <c r="J99" s="152"/>
      <c r="K99" s="152"/>
      <c r="L99" s="152"/>
      <c r="M99" s="152"/>
      <c r="N99" s="152"/>
      <c r="O99" s="152"/>
      <c r="P99" s="152"/>
      <c r="Q99" s="152"/>
    </row>
    <row r="100" spans="1:17" ht="12" customHeight="1">
      <c r="A100" s="152"/>
      <c r="B100" s="152"/>
      <c r="C100" s="152"/>
      <c r="D100" s="152"/>
      <c r="E100" s="152"/>
      <c r="F100" s="152"/>
      <c r="G100" s="152"/>
      <c r="H100" s="152"/>
      <c r="I100" s="152"/>
      <c r="J100" s="152"/>
      <c r="K100" s="152"/>
      <c r="L100" s="152"/>
      <c r="M100" s="152"/>
      <c r="N100" s="152"/>
      <c r="O100" s="152"/>
      <c r="P100" s="152"/>
      <c r="Q100" s="152"/>
    </row>
    <row r="101" spans="1:17" ht="12" customHeight="1">
      <c r="A101" s="152"/>
      <c r="B101" s="152"/>
      <c r="C101" s="152"/>
      <c r="D101" s="152"/>
      <c r="E101" s="152"/>
      <c r="F101" s="152"/>
      <c r="G101" s="152"/>
      <c r="H101" s="152"/>
      <c r="I101" s="152"/>
      <c r="J101" s="152"/>
      <c r="K101" s="152"/>
      <c r="L101" s="152"/>
      <c r="M101" s="152"/>
      <c r="N101" s="152"/>
      <c r="O101" s="152"/>
      <c r="P101" s="152"/>
      <c r="Q101" s="152"/>
    </row>
    <row r="102" spans="1:17" ht="12" customHeight="1">
      <c r="A102" s="152"/>
      <c r="B102" s="152"/>
      <c r="C102" s="152"/>
      <c r="D102" s="152"/>
      <c r="E102" s="152"/>
      <c r="F102" s="152"/>
      <c r="G102" s="152"/>
      <c r="H102" s="152"/>
      <c r="I102" s="152"/>
      <c r="J102" s="152"/>
      <c r="K102" s="152"/>
      <c r="L102" s="152"/>
      <c r="M102" s="152"/>
      <c r="N102" s="152"/>
      <c r="O102" s="152"/>
      <c r="P102" s="152"/>
      <c r="Q102" s="152"/>
    </row>
    <row r="103" spans="1:17" ht="12" customHeight="1">
      <c r="A103" s="152"/>
      <c r="B103" s="152"/>
      <c r="C103" s="152"/>
      <c r="D103" s="152"/>
      <c r="E103" s="152"/>
      <c r="F103" s="152"/>
      <c r="G103" s="152"/>
      <c r="H103" s="152"/>
      <c r="I103" s="152"/>
      <c r="J103" s="152"/>
      <c r="K103" s="152"/>
      <c r="L103" s="152"/>
      <c r="M103" s="152"/>
      <c r="N103" s="152"/>
      <c r="O103" s="152"/>
      <c r="P103" s="152"/>
      <c r="Q103" s="152"/>
    </row>
    <row r="104" spans="1:17" ht="12" customHeight="1">
      <c r="A104" s="152"/>
      <c r="B104" s="152"/>
      <c r="C104" s="152"/>
      <c r="D104" s="152"/>
      <c r="E104" s="152"/>
      <c r="F104" s="152"/>
      <c r="G104" s="152"/>
      <c r="H104" s="152"/>
      <c r="I104" s="152"/>
      <c r="J104" s="152"/>
      <c r="K104" s="152"/>
      <c r="L104" s="152"/>
      <c r="M104" s="152"/>
      <c r="N104" s="152"/>
      <c r="O104" s="152"/>
      <c r="P104" s="152"/>
      <c r="Q104" s="152"/>
    </row>
    <row r="105" spans="1:17" ht="12" customHeight="1">
      <c r="A105" s="152"/>
      <c r="B105" s="152"/>
      <c r="C105" s="152"/>
      <c r="D105" s="152"/>
      <c r="E105" s="152"/>
      <c r="F105" s="152"/>
      <c r="G105" s="152"/>
      <c r="H105" s="152"/>
      <c r="I105" s="152"/>
      <c r="J105" s="152"/>
      <c r="K105" s="152"/>
      <c r="L105" s="152"/>
      <c r="M105" s="152"/>
      <c r="N105" s="152"/>
      <c r="O105" s="152"/>
      <c r="P105" s="152"/>
      <c r="Q105" s="152"/>
    </row>
    <row r="106" spans="1:17" ht="12" customHeight="1">
      <c r="A106" s="152"/>
      <c r="B106" s="152"/>
      <c r="C106" s="152"/>
      <c r="D106" s="152"/>
      <c r="E106" s="152"/>
      <c r="F106" s="152"/>
      <c r="G106" s="152"/>
      <c r="H106" s="152"/>
      <c r="I106" s="152"/>
      <c r="J106" s="152"/>
      <c r="K106" s="152"/>
      <c r="L106" s="152"/>
      <c r="M106" s="152"/>
      <c r="N106" s="152"/>
      <c r="O106" s="152"/>
      <c r="P106" s="152"/>
      <c r="Q106" s="152"/>
    </row>
    <row r="107" spans="1:17" ht="12" customHeight="1">
      <c r="A107" s="152"/>
      <c r="B107" s="152"/>
      <c r="C107" s="152"/>
      <c r="D107" s="152"/>
      <c r="E107" s="152"/>
      <c r="F107" s="152"/>
      <c r="G107" s="152"/>
      <c r="H107" s="152"/>
      <c r="I107" s="152"/>
      <c r="J107" s="152"/>
      <c r="K107" s="152"/>
      <c r="L107" s="152"/>
      <c r="M107" s="152"/>
      <c r="N107" s="152"/>
      <c r="O107" s="152"/>
      <c r="P107" s="152"/>
      <c r="Q107" s="152"/>
    </row>
    <row r="108" spans="1:17" ht="12" customHeight="1">
      <c r="A108" s="152"/>
      <c r="B108" s="152"/>
      <c r="C108" s="152"/>
      <c r="D108" s="152"/>
      <c r="E108" s="152"/>
      <c r="F108" s="152"/>
      <c r="G108" s="152"/>
      <c r="H108" s="152"/>
      <c r="I108" s="152"/>
      <c r="J108" s="152"/>
      <c r="K108" s="152"/>
      <c r="L108" s="152"/>
      <c r="M108" s="152"/>
      <c r="N108" s="152"/>
      <c r="O108" s="152"/>
      <c r="P108" s="152"/>
      <c r="Q108" s="152"/>
    </row>
    <row r="109" spans="1:17" ht="12" customHeight="1">
      <c r="A109" s="152"/>
      <c r="B109" s="152"/>
      <c r="C109" s="152"/>
      <c r="D109" s="152"/>
      <c r="E109" s="152"/>
      <c r="F109" s="152"/>
      <c r="G109" s="152"/>
      <c r="H109" s="152"/>
      <c r="I109" s="152"/>
      <c r="J109" s="152"/>
      <c r="K109" s="152"/>
      <c r="L109" s="152"/>
      <c r="M109" s="152"/>
      <c r="N109" s="152"/>
      <c r="O109" s="152"/>
      <c r="P109" s="152"/>
      <c r="Q109" s="152"/>
    </row>
    <row r="110" spans="1:17" ht="12" customHeight="1">
      <c r="A110" s="152"/>
      <c r="B110" s="152"/>
      <c r="C110" s="152"/>
      <c r="D110" s="152"/>
      <c r="E110" s="152"/>
      <c r="F110" s="152"/>
      <c r="G110" s="152"/>
      <c r="H110" s="152"/>
      <c r="I110" s="152"/>
      <c r="J110" s="152"/>
      <c r="K110" s="152"/>
      <c r="L110" s="152"/>
      <c r="M110" s="152"/>
      <c r="N110" s="152"/>
      <c r="O110" s="152"/>
      <c r="P110" s="152"/>
      <c r="Q110" s="152"/>
    </row>
    <row r="111" spans="1:17" ht="12" customHeight="1">
      <c r="A111" s="152"/>
      <c r="B111" s="152"/>
      <c r="C111" s="152"/>
      <c r="D111" s="152"/>
      <c r="E111" s="152"/>
      <c r="F111" s="152"/>
      <c r="G111" s="152"/>
      <c r="H111" s="152"/>
      <c r="I111" s="152"/>
      <c r="J111" s="152"/>
      <c r="K111" s="152"/>
      <c r="L111" s="152"/>
      <c r="M111" s="152"/>
      <c r="N111" s="152"/>
      <c r="O111" s="152"/>
      <c r="P111" s="152"/>
      <c r="Q111" s="152"/>
    </row>
    <row r="112" spans="1:17" ht="12" customHeight="1">
      <c r="A112" s="152"/>
      <c r="B112" s="152"/>
      <c r="C112" s="152"/>
      <c r="D112" s="152"/>
      <c r="E112" s="152"/>
      <c r="F112" s="152"/>
      <c r="G112" s="152"/>
      <c r="H112" s="152"/>
      <c r="I112" s="152"/>
      <c r="J112" s="152"/>
      <c r="K112" s="152"/>
      <c r="L112" s="152"/>
      <c r="M112" s="152"/>
      <c r="N112" s="152"/>
      <c r="O112" s="152"/>
      <c r="P112" s="152"/>
      <c r="Q112" s="152"/>
    </row>
    <row r="113" spans="1:17" ht="12" customHeight="1">
      <c r="A113" s="152"/>
      <c r="B113" s="152"/>
      <c r="C113" s="152"/>
      <c r="D113" s="152"/>
      <c r="E113" s="152"/>
      <c r="F113" s="152"/>
      <c r="G113" s="152"/>
      <c r="H113" s="152"/>
      <c r="I113" s="152"/>
      <c r="J113" s="152"/>
      <c r="K113" s="152"/>
      <c r="L113" s="152"/>
      <c r="M113" s="152"/>
      <c r="N113" s="152"/>
      <c r="O113" s="152"/>
      <c r="P113" s="152"/>
      <c r="Q113" s="152"/>
    </row>
    <row r="114" spans="1:17" ht="12" customHeight="1">
      <c r="A114" s="152"/>
      <c r="B114" s="152"/>
      <c r="C114" s="152"/>
      <c r="D114" s="152"/>
      <c r="E114" s="152"/>
      <c r="F114" s="152"/>
      <c r="G114" s="152"/>
      <c r="H114" s="152"/>
      <c r="I114" s="152"/>
      <c r="J114" s="152"/>
      <c r="K114" s="152"/>
      <c r="L114" s="152"/>
      <c r="M114" s="152"/>
      <c r="N114" s="152"/>
      <c r="O114" s="152"/>
      <c r="P114" s="152"/>
      <c r="Q114" s="152"/>
    </row>
    <row r="115" spans="1:17" ht="12" customHeight="1">
      <c r="A115" s="152"/>
      <c r="B115" s="152"/>
      <c r="C115" s="152"/>
      <c r="D115" s="152"/>
      <c r="E115" s="152"/>
      <c r="F115" s="152"/>
      <c r="G115" s="152"/>
      <c r="H115" s="152"/>
      <c r="I115" s="152"/>
      <c r="J115" s="152"/>
      <c r="K115" s="152"/>
      <c r="L115" s="152"/>
      <c r="M115" s="152"/>
      <c r="N115" s="152"/>
      <c r="O115" s="152"/>
      <c r="P115" s="152"/>
      <c r="Q115" s="152"/>
    </row>
    <row r="116" spans="1:17" ht="12" customHeight="1">
      <c r="A116" s="152"/>
      <c r="B116" s="152"/>
      <c r="C116" s="152"/>
      <c r="D116" s="152"/>
      <c r="E116" s="152"/>
      <c r="F116" s="152"/>
      <c r="G116" s="152"/>
      <c r="H116" s="152"/>
      <c r="I116" s="152"/>
      <c r="J116" s="152"/>
      <c r="K116" s="152"/>
      <c r="L116" s="152"/>
      <c r="M116" s="152"/>
      <c r="N116" s="152"/>
      <c r="O116" s="152"/>
      <c r="P116" s="152"/>
      <c r="Q116" s="152"/>
    </row>
    <row r="117" spans="1:17" ht="12" customHeight="1">
      <c r="A117" s="152"/>
      <c r="B117" s="152"/>
      <c r="C117" s="152"/>
      <c r="D117" s="152"/>
      <c r="E117" s="152"/>
      <c r="F117" s="152"/>
      <c r="G117" s="152"/>
      <c r="H117" s="152"/>
      <c r="I117" s="152"/>
      <c r="J117" s="152"/>
      <c r="K117" s="152"/>
      <c r="L117" s="152"/>
      <c r="M117" s="152"/>
      <c r="N117" s="152"/>
      <c r="O117" s="152"/>
      <c r="P117" s="152"/>
      <c r="Q117" s="152"/>
    </row>
    <row r="118" spans="1:17" ht="12" customHeight="1">
      <c r="A118" s="152"/>
      <c r="B118" s="152"/>
      <c r="C118" s="152"/>
      <c r="D118" s="152"/>
      <c r="E118" s="152"/>
      <c r="F118" s="152"/>
      <c r="G118" s="152"/>
      <c r="H118" s="152"/>
      <c r="I118" s="152"/>
      <c r="J118" s="152"/>
      <c r="K118" s="152"/>
      <c r="L118" s="152"/>
      <c r="M118" s="152"/>
      <c r="N118" s="152"/>
      <c r="O118" s="152"/>
      <c r="P118" s="152"/>
      <c r="Q118" s="152"/>
    </row>
    <row r="119" spans="1:17" ht="12" customHeight="1">
      <c r="A119" s="152"/>
      <c r="B119" s="152"/>
      <c r="C119" s="152"/>
      <c r="D119" s="152"/>
      <c r="E119" s="152"/>
      <c r="F119" s="152"/>
      <c r="G119" s="152"/>
      <c r="H119" s="152"/>
      <c r="I119" s="152"/>
      <c r="J119" s="152"/>
      <c r="K119" s="152"/>
      <c r="L119" s="152"/>
      <c r="M119" s="152"/>
      <c r="N119" s="152"/>
      <c r="O119" s="152"/>
      <c r="P119" s="152"/>
      <c r="Q119" s="152"/>
    </row>
    <row r="120" spans="1:17" ht="12" customHeight="1">
      <c r="A120" s="152"/>
      <c r="B120" s="152"/>
      <c r="C120" s="152"/>
      <c r="D120" s="152"/>
      <c r="E120" s="152"/>
      <c r="F120" s="152"/>
      <c r="G120" s="152"/>
      <c r="H120" s="152"/>
      <c r="I120" s="152"/>
      <c r="J120" s="152"/>
      <c r="K120" s="152"/>
      <c r="L120" s="152"/>
      <c r="M120" s="152"/>
      <c r="N120" s="152"/>
      <c r="O120" s="152"/>
      <c r="P120" s="152"/>
      <c r="Q120" s="152"/>
    </row>
    <row r="121" spans="1:17" ht="12" customHeight="1">
      <c r="A121" s="152"/>
      <c r="B121" s="152"/>
      <c r="C121" s="152"/>
      <c r="D121" s="152"/>
      <c r="E121" s="152"/>
      <c r="F121" s="152"/>
      <c r="G121" s="152"/>
      <c r="H121" s="152"/>
      <c r="I121" s="152"/>
      <c r="J121" s="152"/>
      <c r="K121" s="152"/>
      <c r="L121" s="152"/>
      <c r="M121" s="152"/>
      <c r="N121" s="152"/>
      <c r="O121" s="152"/>
      <c r="P121" s="152"/>
      <c r="Q121" s="152"/>
    </row>
    <row r="122" spans="1:17" ht="12" customHeight="1">
      <c r="A122" s="152"/>
      <c r="B122" s="152"/>
      <c r="C122" s="152"/>
      <c r="D122" s="152"/>
      <c r="E122" s="152"/>
      <c r="F122" s="152"/>
      <c r="G122" s="152"/>
      <c r="H122" s="152"/>
      <c r="I122" s="152"/>
      <c r="J122" s="152"/>
      <c r="K122" s="152"/>
      <c r="L122" s="152"/>
      <c r="M122" s="152"/>
      <c r="N122" s="152"/>
      <c r="O122" s="152"/>
      <c r="P122" s="152"/>
      <c r="Q122" s="152"/>
    </row>
    <row r="123" spans="1:17" ht="12" customHeight="1">
      <c r="A123" s="152"/>
      <c r="B123" s="152"/>
      <c r="C123" s="152"/>
      <c r="D123" s="152"/>
      <c r="E123" s="152"/>
      <c r="F123" s="152"/>
      <c r="G123" s="152"/>
      <c r="H123" s="152"/>
      <c r="I123" s="152"/>
      <c r="J123" s="152"/>
      <c r="K123" s="152"/>
      <c r="L123" s="152"/>
      <c r="M123" s="152"/>
      <c r="N123" s="152"/>
      <c r="O123" s="152"/>
      <c r="P123" s="152"/>
      <c r="Q123" s="152"/>
    </row>
    <row r="124" spans="1:17" ht="12" customHeight="1">
      <c r="A124" s="152"/>
      <c r="B124" s="152"/>
      <c r="C124" s="152"/>
      <c r="D124" s="152"/>
      <c r="E124" s="152"/>
      <c r="F124" s="152"/>
      <c r="G124" s="152"/>
      <c r="H124" s="152"/>
      <c r="I124" s="152"/>
      <c r="J124" s="152"/>
      <c r="K124" s="152"/>
      <c r="L124" s="152"/>
      <c r="M124" s="152"/>
      <c r="N124" s="152"/>
      <c r="O124" s="152"/>
      <c r="P124" s="152"/>
      <c r="Q124" s="152"/>
    </row>
    <row r="125" spans="1:17" ht="12" customHeight="1">
      <c r="A125" s="152"/>
      <c r="B125" s="152"/>
      <c r="C125" s="152"/>
      <c r="D125" s="152"/>
      <c r="E125" s="152"/>
      <c r="F125" s="152"/>
      <c r="G125" s="152"/>
      <c r="H125" s="152"/>
      <c r="I125" s="152"/>
      <c r="J125" s="152"/>
      <c r="K125" s="152"/>
      <c r="L125" s="152"/>
      <c r="M125" s="152"/>
      <c r="N125" s="152"/>
      <c r="O125" s="152"/>
      <c r="P125" s="152"/>
      <c r="Q125" s="152"/>
    </row>
    <row r="126" spans="1:17" ht="12" customHeight="1">
      <c r="A126" s="152"/>
      <c r="B126" s="152"/>
      <c r="C126" s="152"/>
      <c r="D126" s="152"/>
      <c r="E126" s="152"/>
      <c r="F126" s="152"/>
      <c r="G126" s="152"/>
      <c r="H126" s="152"/>
      <c r="I126" s="152"/>
      <c r="J126" s="152"/>
      <c r="K126" s="152"/>
      <c r="L126" s="152"/>
      <c r="M126" s="152"/>
      <c r="N126" s="152"/>
      <c r="O126" s="152"/>
      <c r="P126" s="152"/>
      <c r="Q126" s="152"/>
    </row>
    <row r="127" spans="1:17" ht="12" customHeight="1">
      <c r="A127" s="152"/>
      <c r="B127" s="152"/>
      <c r="C127" s="152"/>
      <c r="D127" s="152"/>
      <c r="E127" s="152"/>
      <c r="F127" s="152"/>
      <c r="G127" s="152"/>
      <c r="H127" s="152"/>
      <c r="I127" s="152"/>
      <c r="J127" s="152"/>
      <c r="K127" s="152"/>
      <c r="L127" s="152"/>
      <c r="M127" s="152"/>
      <c r="N127" s="152"/>
      <c r="O127" s="152"/>
      <c r="P127" s="152"/>
      <c r="Q127" s="152"/>
    </row>
    <row r="128" spans="1:17" ht="12" customHeight="1">
      <c r="A128" s="152"/>
      <c r="B128" s="152"/>
      <c r="C128" s="152"/>
      <c r="D128" s="152"/>
      <c r="E128" s="152"/>
      <c r="F128" s="152"/>
      <c r="G128" s="152"/>
      <c r="H128" s="152"/>
      <c r="I128" s="152"/>
      <c r="J128" s="152"/>
      <c r="K128" s="152"/>
      <c r="L128" s="152"/>
      <c r="M128" s="152"/>
      <c r="N128" s="152"/>
      <c r="O128" s="152"/>
      <c r="P128" s="152"/>
      <c r="Q128" s="152"/>
    </row>
    <row r="129" spans="1:17" ht="12" customHeight="1">
      <c r="A129" s="152"/>
      <c r="B129" s="152"/>
      <c r="C129" s="152"/>
      <c r="D129" s="152"/>
      <c r="E129" s="152"/>
      <c r="F129" s="152"/>
      <c r="G129" s="152"/>
      <c r="H129" s="152"/>
      <c r="I129" s="152"/>
      <c r="J129" s="152"/>
      <c r="K129" s="152"/>
      <c r="L129" s="152"/>
      <c r="M129" s="152"/>
      <c r="N129" s="152"/>
      <c r="O129" s="152"/>
      <c r="P129" s="152"/>
      <c r="Q129" s="152"/>
    </row>
    <row r="130" spans="1:17" ht="12" customHeight="1">
      <c r="A130" s="152"/>
      <c r="B130" s="152"/>
      <c r="C130" s="152"/>
      <c r="D130" s="152"/>
      <c r="E130" s="152"/>
      <c r="F130" s="152"/>
      <c r="G130" s="152"/>
      <c r="H130" s="152"/>
      <c r="I130" s="152"/>
      <c r="J130" s="152"/>
      <c r="K130" s="152"/>
      <c r="L130" s="152"/>
      <c r="M130" s="152"/>
      <c r="N130" s="152"/>
      <c r="O130" s="152"/>
      <c r="P130" s="152"/>
      <c r="Q130" s="152"/>
    </row>
    <row r="131" spans="1:17" ht="12" customHeight="1">
      <c r="A131" s="152"/>
      <c r="B131" s="152"/>
      <c r="C131" s="152"/>
      <c r="D131" s="152"/>
      <c r="E131" s="152"/>
      <c r="F131" s="152"/>
      <c r="G131" s="152"/>
      <c r="H131" s="152"/>
      <c r="I131" s="152"/>
      <c r="J131" s="152"/>
      <c r="K131" s="152"/>
      <c r="L131" s="152"/>
      <c r="M131" s="152"/>
      <c r="N131" s="152"/>
      <c r="O131" s="152"/>
      <c r="P131" s="152"/>
      <c r="Q131" s="152"/>
    </row>
    <row r="132" spans="1:17" ht="12" customHeight="1">
      <c r="A132" s="152"/>
      <c r="B132" s="152"/>
      <c r="C132" s="152"/>
      <c r="D132" s="152"/>
      <c r="E132" s="152"/>
      <c r="F132" s="152"/>
      <c r="G132" s="152"/>
      <c r="H132" s="152"/>
      <c r="I132" s="152"/>
      <c r="J132" s="152"/>
      <c r="K132" s="152"/>
      <c r="L132" s="152"/>
      <c r="M132" s="152"/>
      <c r="N132" s="152"/>
      <c r="O132" s="152"/>
      <c r="P132" s="152"/>
      <c r="Q132" s="152"/>
    </row>
    <row r="133" spans="1:17" ht="12" customHeight="1">
      <c r="A133" s="152"/>
      <c r="B133" s="152"/>
      <c r="C133" s="152"/>
      <c r="D133" s="152"/>
      <c r="E133" s="152"/>
      <c r="F133" s="152"/>
      <c r="G133" s="152"/>
      <c r="H133" s="152"/>
      <c r="I133" s="152"/>
      <c r="J133" s="152"/>
      <c r="K133" s="152"/>
      <c r="L133" s="152"/>
      <c r="M133" s="152"/>
      <c r="N133" s="152"/>
      <c r="O133" s="152"/>
      <c r="P133" s="152"/>
      <c r="Q133" s="152"/>
    </row>
    <row r="134" spans="1:17" ht="12" customHeight="1">
      <c r="A134" s="152"/>
      <c r="B134" s="152"/>
      <c r="C134" s="152"/>
      <c r="D134" s="152"/>
      <c r="E134" s="152"/>
      <c r="F134" s="152"/>
      <c r="G134" s="152"/>
      <c r="H134" s="152"/>
      <c r="I134" s="152"/>
      <c r="J134" s="152"/>
      <c r="K134" s="152"/>
      <c r="L134" s="152"/>
      <c r="M134" s="152"/>
      <c r="N134" s="152"/>
      <c r="O134" s="152"/>
      <c r="P134" s="152"/>
      <c r="Q134" s="152"/>
    </row>
    <row r="135" spans="1:17" ht="12" customHeight="1">
      <c r="A135" s="152"/>
      <c r="B135" s="152"/>
      <c r="C135" s="152"/>
      <c r="D135" s="152"/>
      <c r="E135" s="152"/>
      <c r="F135" s="152"/>
      <c r="G135" s="152"/>
      <c r="H135" s="152"/>
      <c r="I135" s="152"/>
      <c r="J135" s="152"/>
      <c r="K135" s="152"/>
      <c r="L135" s="152"/>
      <c r="M135" s="152"/>
      <c r="N135" s="152"/>
      <c r="O135" s="152"/>
      <c r="P135" s="152"/>
      <c r="Q135" s="152"/>
    </row>
    <row r="136" spans="1:17" ht="12" customHeight="1">
      <c r="A136" s="152"/>
      <c r="B136" s="152"/>
      <c r="C136" s="152"/>
      <c r="D136" s="152"/>
      <c r="E136" s="152"/>
      <c r="F136" s="152"/>
      <c r="G136" s="152"/>
      <c r="H136" s="152"/>
      <c r="I136" s="152"/>
      <c r="J136" s="152"/>
      <c r="K136" s="152"/>
      <c r="L136" s="152"/>
      <c r="M136" s="152"/>
      <c r="N136" s="152"/>
      <c r="O136" s="152"/>
      <c r="P136" s="152"/>
      <c r="Q136" s="152"/>
    </row>
    <row r="137" spans="1:17" ht="12" customHeight="1">
      <c r="A137" s="152"/>
      <c r="B137" s="152"/>
      <c r="C137" s="152"/>
      <c r="D137" s="152"/>
      <c r="E137" s="152"/>
      <c r="F137" s="152"/>
      <c r="G137" s="152"/>
      <c r="H137" s="152"/>
      <c r="I137" s="152"/>
      <c r="J137" s="152"/>
      <c r="K137" s="152"/>
      <c r="L137" s="152"/>
      <c r="M137" s="152"/>
      <c r="N137" s="152"/>
      <c r="O137" s="152"/>
      <c r="P137" s="152"/>
      <c r="Q137" s="152"/>
    </row>
    <row r="138" spans="1:17" ht="12" customHeight="1">
      <c r="A138" s="152"/>
      <c r="B138" s="152"/>
      <c r="C138" s="152"/>
      <c r="D138" s="152"/>
      <c r="E138" s="152"/>
      <c r="F138" s="152"/>
      <c r="G138" s="152"/>
      <c r="H138" s="152"/>
      <c r="I138" s="152"/>
      <c r="J138" s="152"/>
      <c r="K138" s="152"/>
      <c r="L138" s="152"/>
      <c r="M138" s="152"/>
      <c r="N138" s="152"/>
      <c r="O138" s="152"/>
      <c r="P138" s="152"/>
      <c r="Q138" s="152"/>
    </row>
    <row r="139" spans="1:17" ht="12" customHeight="1">
      <c r="A139" s="152"/>
      <c r="B139" s="152"/>
      <c r="C139" s="152"/>
      <c r="D139" s="152"/>
      <c r="E139" s="152"/>
      <c r="F139" s="152"/>
      <c r="G139" s="152"/>
      <c r="H139" s="152"/>
      <c r="I139" s="152"/>
      <c r="J139" s="152"/>
      <c r="K139" s="152"/>
      <c r="L139" s="152"/>
      <c r="M139" s="152"/>
      <c r="N139" s="152"/>
      <c r="O139" s="152"/>
      <c r="P139" s="152"/>
      <c r="Q139" s="152"/>
    </row>
    <row r="140" spans="1:17" ht="12" customHeight="1">
      <c r="A140" s="152"/>
      <c r="B140" s="152"/>
      <c r="C140" s="152"/>
      <c r="D140" s="152"/>
      <c r="E140" s="152"/>
      <c r="F140" s="152"/>
      <c r="G140" s="152"/>
      <c r="H140" s="152"/>
      <c r="I140" s="152"/>
      <c r="J140" s="152"/>
      <c r="K140" s="152"/>
      <c r="L140" s="152"/>
      <c r="M140" s="152"/>
      <c r="N140" s="152"/>
      <c r="O140" s="152"/>
      <c r="P140" s="152"/>
      <c r="Q140" s="152"/>
    </row>
    <row r="141" spans="1:17" ht="12" customHeight="1">
      <c r="A141" s="152"/>
      <c r="B141" s="152"/>
      <c r="C141" s="152"/>
      <c r="D141" s="152"/>
      <c r="E141" s="152"/>
      <c r="F141" s="152"/>
      <c r="G141" s="152"/>
      <c r="H141" s="152"/>
      <c r="I141" s="152"/>
      <c r="J141" s="152"/>
      <c r="K141" s="152"/>
      <c r="L141" s="152"/>
      <c r="M141" s="152"/>
      <c r="N141" s="152"/>
      <c r="O141" s="152"/>
      <c r="P141" s="152"/>
      <c r="Q141" s="152"/>
    </row>
    <row r="142" spans="1:17" ht="12" customHeight="1">
      <c r="A142" s="152"/>
      <c r="B142" s="152"/>
      <c r="C142" s="152"/>
      <c r="D142" s="152"/>
      <c r="E142" s="152"/>
      <c r="F142" s="152"/>
      <c r="G142" s="152"/>
      <c r="H142" s="152"/>
      <c r="I142" s="152"/>
      <c r="J142" s="152"/>
      <c r="K142" s="152"/>
      <c r="L142" s="152"/>
      <c r="M142" s="152"/>
      <c r="N142" s="152"/>
      <c r="O142" s="152"/>
      <c r="P142" s="152"/>
      <c r="Q142" s="152"/>
    </row>
    <row r="143" spans="1:17" ht="12" customHeight="1">
      <c r="A143" s="152"/>
      <c r="B143" s="152"/>
      <c r="C143" s="152"/>
      <c r="D143" s="152"/>
      <c r="E143" s="152"/>
      <c r="F143" s="152"/>
      <c r="G143" s="152"/>
      <c r="H143" s="152"/>
      <c r="I143" s="152"/>
      <c r="J143" s="152"/>
      <c r="K143" s="152"/>
      <c r="L143" s="152"/>
      <c r="M143" s="152"/>
      <c r="N143" s="152"/>
      <c r="O143" s="152"/>
      <c r="P143" s="152"/>
      <c r="Q143" s="152"/>
    </row>
    <row r="144" spans="1:17" ht="12" customHeight="1">
      <c r="A144" s="152"/>
      <c r="B144" s="152"/>
      <c r="C144" s="152"/>
      <c r="D144" s="152"/>
      <c r="E144" s="152"/>
      <c r="F144" s="152"/>
      <c r="G144" s="152"/>
      <c r="H144" s="152"/>
      <c r="I144" s="152"/>
      <c r="J144" s="152"/>
      <c r="K144" s="152"/>
      <c r="L144" s="152"/>
      <c r="M144" s="152"/>
      <c r="N144" s="152"/>
      <c r="O144" s="152"/>
      <c r="P144" s="152"/>
      <c r="Q144" s="152"/>
    </row>
    <row r="145" spans="1:17" ht="12" customHeight="1">
      <c r="A145" s="152"/>
      <c r="B145" s="152"/>
      <c r="C145" s="152"/>
      <c r="D145" s="152"/>
      <c r="E145" s="152"/>
      <c r="F145" s="152"/>
      <c r="G145" s="152"/>
      <c r="H145" s="152"/>
      <c r="I145" s="152"/>
      <c r="J145" s="152"/>
      <c r="K145" s="152"/>
      <c r="L145" s="152"/>
      <c r="M145" s="152"/>
      <c r="N145" s="152"/>
      <c r="O145" s="152"/>
      <c r="P145" s="152"/>
      <c r="Q145" s="152"/>
    </row>
    <row r="146" spans="1:17" ht="12" customHeight="1">
      <c r="A146" s="152"/>
      <c r="B146" s="152"/>
      <c r="C146" s="152"/>
      <c r="D146" s="152"/>
      <c r="E146" s="152"/>
      <c r="F146" s="152"/>
      <c r="G146" s="152"/>
      <c r="H146" s="152"/>
      <c r="I146" s="152"/>
      <c r="J146" s="152"/>
      <c r="K146" s="152"/>
      <c r="L146" s="152"/>
      <c r="M146" s="152"/>
      <c r="N146" s="152"/>
      <c r="O146" s="152"/>
      <c r="P146" s="152"/>
      <c r="Q146" s="152"/>
    </row>
    <row r="147" spans="1:17" ht="12" customHeight="1">
      <c r="A147" s="152"/>
      <c r="B147" s="152"/>
      <c r="C147" s="152"/>
      <c r="D147" s="152"/>
      <c r="E147" s="152"/>
      <c r="F147" s="152"/>
      <c r="G147" s="152"/>
      <c r="H147" s="152"/>
      <c r="I147" s="152"/>
      <c r="J147" s="152"/>
      <c r="K147" s="152"/>
      <c r="L147" s="152"/>
      <c r="M147" s="152"/>
      <c r="N147" s="152"/>
      <c r="O147" s="152"/>
      <c r="P147" s="152"/>
      <c r="Q147" s="152"/>
    </row>
    <row r="148" spans="1:17" ht="12" customHeight="1">
      <c r="A148" s="152"/>
      <c r="B148" s="152"/>
      <c r="C148" s="152"/>
      <c r="D148" s="152"/>
      <c r="E148" s="152"/>
      <c r="F148" s="152"/>
      <c r="G148" s="152"/>
      <c r="H148" s="152"/>
      <c r="I148" s="152"/>
      <c r="J148" s="152"/>
      <c r="K148" s="152"/>
      <c r="L148" s="152"/>
      <c r="M148" s="152"/>
      <c r="N148" s="152"/>
      <c r="O148" s="152"/>
      <c r="P148" s="152"/>
      <c r="Q148" s="152"/>
    </row>
    <row r="149" spans="1:17" ht="12" customHeight="1">
      <c r="A149" s="152"/>
      <c r="B149" s="152"/>
      <c r="C149" s="152"/>
      <c r="D149" s="152"/>
      <c r="E149" s="152"/>
      <c r="F149" s="152"/>
      <c r="G149" s="152"/>
      <c r="H149" s="152"/>
      <c r="I149" s="152"/>
      <c r="J149" s="152"/>
      <c r="K149" s="152"/>
      <c r="L149" s="152"/>
      <c r="M149" s="152"/>
      <c r="N149" s="152"/>
      <c r="O149" s="152"/>
      <c r="P149" s="152"/>
      <c r="Q149" s="152"/>
    </row>
    <row r="150" spans="1:17" ht="12" customHeight="1">
      <c r="A150" s="152"/>
      <c r="B150" s="152"/>
      <c r="C150" s="152"/>
      <c r="D150" s="152"/>
      <c r="E150" s="152"/>
      <c r="F150" s="152"/>
      <c r="G150" s="152"/>
      <c r="H150" s="152"/>
      <c r="I150" s="152"/>
      <c r="J150" s="152"/>
      <c r="K150" s="152"/>
      <c r="L150" s="152"/>
      <c r="M150" s="152"/>
      <c r="N150" s="152"/>
      <c r="O150" s="152"/>
      <c r="P150" s="152"/>
      <c r="Q150" s="152"/>
    </row>
    <row r="151" spans="1:17" ht="12" customHeight="1">
      <c r="A151" s="152"/>
      <c r="B151" s="152"/>
      <c r="C151" s="152"/>
      <c r="D151" s="152"/>
      <c r="E151" s="152"/>
      <c r="F151" s="152"/>
      <c r="G151" s="152"/>
      <c r="H151" s="152"/>
      <c r="I151" s="152"/>
      <c r="J151" s="152"/>
      <c r="K151" s="152"/>
      <c r="L151" s="152"/>
      <c r="M151" s="152"/>
      <c r="N151" s="152"/>
      <c r="O151" s="152"/>
      <c r="P151" s="152"/>
      <c r="Q151" s="152"/>
    </row>
    <row r="152" spans="1:17" ht="12" customHeight="1">
      <c r="A152" s="152"/>
      <c r="B152" s="152"/>
      <c r="C152" s="152"/>
      <c r="D152" s="152"/>
      <c r="E152" s="152"/>
      <c r="F152" s="152"/>
      <c r="G152" s="152"/>
      <c r="H152" s="152"/>
      <c r="I152" s="152"/>
      <c r="J152" s="152"/>
      <c r="K152" s="152"/>
      <c r="L152" s="152"/>
      <c r="M152" s="152"/>
      <c r="N152" s="152"/>
      <c r="O152" s="152"/>
      <c r="P152" s="152"/>
      <c r="Q152" s="152"/>
    </row>
    <row r="153" spans="1:17" ht="12" customHeight="1">
      <c r="A153" s="152"/>
      <c r="B153" s="152"/>
      <c r="C153" s="152"/>
      <c r="D153" s="152"/>
      <c r="E153" s="152"/>
      <c r="F153" s="152"/>
      <c r="G153" s="152"/>
      <c r="H153" s="152"/>
      <c r="I153" s="152"/>
      <c r="J153" s="152"/>
      <c r="K153" s="152"/>
      <c r="L153" s="152"/>
      <c r="M153" s="152"/>
      <c r="N153" s="152"/>
      <c r="O153" s="152"/>
      <c r="P153" s="152"/>
      <c r="Q153" s="152"/>
    </row>
    <row r="154" spans="1:17" ht="12" customHeight="1">
      <c r="A154" s="152"/>
      <c r="B154" s="152"/>
      <c r="C154" s="152"/>
      <c r="D154" s="152"/>
      <c r="E154" s="152"/>
      <c r="F154" s="152"/>
      <c r="G154" s="152"/>
      <c r="H154" s="152"/>
      <c r="I154" s="152"/>
      <c r="J154" s="152"/>
      <c r="K154" s="152"/>
      <c r="L154" s="152"/>
      <c r="M154" s="152"/>
      <c r="N154" s="152"/>
      <c r="O154" s="152"/>
      <c r="P154" s="152"/>
      <c r="Q154" s="152"/>
    </row>
    <row r="155" spans="1:17" ht="12" customHeight="1">
      <c r="A155" s="152"/>
      <c r="B155" s="152"/>
      <c r="C155" s="152"/>
      <c r="D155" s="152"/>
      <c r="E155" s="152"/>
      <c r="F155" s="152"/>
      <c r="G155" s="152"/>
      <c r="H155" s="152"/>
      <c r="I155" s="152"/>
      <c r="J155" s="152"/>
      <c r="K155" s="152"/>
      <c r="L155" s="152"/>
      <c r="M155" s="152"/>
      <c r="N155" s="152"/>
      <c r="O155" s="152"/>
      <c r="P155" s="152"/>
      <c r="Q155" s="152"/>
    </row>
    <row r="156" spans="1:17" ht="12" customHeight="1">
      <c r="A156" s="152"/>
      <c r="B156" s="152"/>
      <c r="C156" s="152"/>
      <c r="D156" s="152"/>
      <c r="E156" s="152"/>
      <c r="F156" s="152"/>
      <c r="G156" s="152"/>
      <c r="H156" s="152"/>
      <c r="I156" s="152"/>
      <c r="J156" s="152"/>
      <c r="K156" s="152"/>
      <c r="L156" s="152"/>
      <c r="M156" s="152"/>
      <c r="N156" s="152"/>
      <c r="O156" s="152"/>
      <c r="P156" s="152"/>
      <c r="Q156" s="152"/>
    </row>
    <row r="157" spans="1:17" ht="12" customHeight="1">
      <c r="A157" s="152"/>
      <c r="B157" s="152"/>
      <c r="C157" s="152"/>
      <c r="D157" s="152"/>
      <c r="E157" s="152"/>
      <c r="F157" s="152"/>
      <c r="G157" s="152"/>
      <c r="H157" s="152"/>
      <c r="I157" s="152"/>
      <c r="J157" s="152"/>
      <c r="K157" s="152"/>
      <c r="L157" s="152"/>
      <c r="M157" s="152"/>
      <c r="N157" s="152"/>
      <c r="O157" s="152"/>
      <c r="P157" s="152"/>
      <c r="Q157" s="152"/>
    </row>
    <row r="158" spans="1:17" ht="12" customHeight="1">
      <c r="A158" s="152"/>
      <c r="B158" s="152"/>
      <c r="C158" s="152"/>
      <c r="D158" s="152"/>
      <c r="E158" s="152"/>
      <c r="F158" s="152"/>
      <c r="G158" s="152"/>
      <c r="H158" s="152"/>
      <c r="I158" s="152"/>
      <c r="J158" s="152"/>
      <c r="K158" s="152"/>
      <c r="L158" s="152"/>
      <c r="M158" s="152"/>
      <c r="N158" s="152"/>
      <c r="O158" s="152"/>
      <c r="P158" s="152"/>
      <c r="Q158" s="152"/>
    </row>
    <row r="159" spans="1:17" ht="12" customHeight="1">
      <c r="A159" s="152"/>
      <c r="B159" s="152"/>
      <c r="C159" s="152"/>
      <c r="D159" s="152"/>
      <c r="E159" s="152"/>
      <c r="F159" s="152"/>
      <c r="G159" s="152"/>
      <c r="H159" s="152"/>
      <c r="I159" s="152"/>
      <c r="J159" s="152"/>
      <c r="K159" s="152"/>
      <c r="L159" s="152"/>
      <c r="M159" s="152"/>
      <c r="N159" s="152"/>
      <c r="O159" s="152"/>
      <c r="P159" s="152"/>
      <c r="Q159" s="152"/>
    </row>
    <row r="160" spans="1:17" ht="12" customHeight="1">
      <c r="A160" s="152"/>
      <c r="B160" s="152"/>
      <c r="C160" s="152"/>
      <c r="D160" s="152"/>
      <c r="E160" s="152"/>
      <c r="F160" s="152"/>
      <c r="G160" s="152"/>
      <c r="H160" s="152"/>
      <c r="I160" s="152"/>
      <c r="J160" s="152"/>
      <c r="K160" s="152"/>
      <c r="L160" s="152"/>
      <c r="M160" s="152"/>
      <c r="N160" s="152"/>
      <c r="O160" s="152"/>
      <c r="P160" s="152"/>
      <c r="Q160" s="152"/>
    </row>
    <row r="161" spans="1:17" ht="12" customHeight="1">
      <c r="A161" s="152"/>
      <c r="B161" s="152"/>
      <c r="C161" s="152"/>
      <c r="D161" s="152"/>
      <c r="E161" s="152"/>
      <c r="F161" s="152"/>
      <c r="G161" s="152"/>
      <c r="H161" s="152"/>
      <c r="I161" s="152"/>
      <c r="J161" s="152"/>
      <c r="K161" s="152"/>
      <c r="L161" s="152"/>
      <c r="M161" s="152"/>
      <c r="N161" s="152"/>
      <c r="O161" s="152"/>
      <c r="P161" s="152"/>
      <c r="Q161" s="152"/>
    </row>
    <row r="162" spans="1:17" ht="12" customHeight="1">
      <c r="A162" s="152"/>
      <c r="B162" s="152"/>
      <c r="C162" s="152"/>
      <c r="D162" s="152"/>
      <c r="E162" s="152"/>
      <c r="F162" s="152"/>
      <c r="G162" s="152"/>
      <c r="H162" s="152"/>
      <c r="I162" s="152"/>
      <c r="J162" s="152"/>
      <c r="K162" s="152"/>
      <c r="L162" s="152"/>
      <c r="M162" s="152"/>
      <c r="N162" s="152"/>
      <c r="O162" s="152"/>
      <c r="P162" s="152"/>
      <c r="Q162" s="152"/>
    </row>
    <row r="163" spans="1:17" ht="12" customHeight="1">
      <c r="A163" s="152"/>
      <c r="B163" s="152"/>
      <c r="C163" s="152"/>
      <c r="D163" s="152"/>
      <c r="E163" s="152"/>
      <c r="F163" s="152"/>
      <c r="G163" s="152"/>
      <c r="H163" s="152"/>
      <c r="I163" s="152"/>
      <c r="J163" s="152"/>
      <c r="K163" s="152"/>
      <c r="L163" s="152"/>
      <c r="M163" s="152"/>
      <c r="N163" s="152"/>
      <c r="O163" s="152"/>
      <c r="P163" s="152"/>
      <c r="Q163" s="152"/>
    </row>
    <row r="164" spans="1:17" ht="12" customHeight="1">
      <c r="A164" s="152"/>
      <c r="B164" s="152"/>
      <c r="C164" s="152"/>
      <c r="D164" s="152"/>
      <c r="E164" s="152"/>
      <c r="F164" s="152"/>
      <c r="G164" s="152"/>
      <c r="H164" s="152"/>
      <c r="I164" s="152"/>
      <c r="J164" s="152"/>
      <c r="K164" s="152"/>
      <c r="L164" s="152"/>
      <c r="M164" s="152"/>
      <c r="N164" s="152"/>
      <c r="O164" s="152"/>
      <c r="P164" s="152"/>
      <c r="Q164" s="152"/>
    </row>
    <row r="165" spans="1:17" ht="12" customHeight="1">
      <c r="A165" s="152"/>
      <c r="B165" s="152"/>
      <c r="C165" s="152"/>
      <c r="D165" s="152"/>
      <c r="E165" s="152"/>
      <c r="F165" s="152"/>
      <c r="G165" s="152"/>
      <c r="H165" s="152"/>
      <c r="I165" s="152"/>
      <c r="J165" s="152"/>
      <c r="K165" s="152"/>
      <c r="L165" s="152"/>
      <c r="M165" s="152"/>
      <c r="N165" s="152"/>
      <c r="O165" s="152"/>
      <c r="P165" s="152"/>
      <c r="Q165" s="152"/>
    </row>
    <row r="166" spans="1:17" ht="12" customHeight="1">
      <c r="A166" s="152"/>
      <c r="B166" s="152"/>
      <c r="C166" s="152"/>
      <c r="D166" s="152"/>
      <c r="E166" s="152"/>
      <c r="F166" s="152"/>
      <c r="G166" s="152"/>
      <c r="H166" s="152"/>
      <c r="I166" s="152"/>
      <c r="J166" s="152"/>
      <c r="K166" s="152"/>
      <c r="L166" s="152"/>
      <c r="M166" s="152"/>
      <c r="N166" s="152"/>
      <c r="O166" s="152"/>
      <c r="P166" s="152"/>
      <c r="Q166" s="152"/>
    </row>
    <row r="167" spans="1:17" ht="12" customHeight="1">
      <c r="A167" s="152"/>
      <c r="B167" s="152"/>
      <c r="C167" s="152"/>
      <c r="D167" s="152"/>
      <c r="E167" s="152"/>
      <c r="F167" s="152"/>
      <c r="G167" s="152"/>
      <c r="H167" s="152"/>
      <c r="I167" s="152"/>
      <c r="J167" s="152"/>
      <c r="K167" s="152"/>
      <c r="L167" s="152"/>
      <c r="M167" s="152"/>
      <c r="N167" s="152"/>
      <c r="O167" s="152"/>
      <c r="P167" s="152"/>
      <c r="Q167" s="152"/>
    </row>
    <row r="168" spans="1:17" ht="12" customHeight="1">
      <c r="A168" s="152"/>
      <c r="B168" s="152"/>
      <c r="C168" s="152"/>
      <c r="D168" s="152"/>
      <c r="E168" s="152"/>
      <c r="F168" s="152"/>
      <c r="G168" s="152"/>
      <c r="H168" s="152"/>
      <c r="I168" s="152"/>
      <c r="J168" s="152"/>
      <c r="K168" s="152"/>
      <c r="L168" s="152"/>
      <c r="M168" s="152"/>
      <c r="N168" s="152"/>
      <c r="O168" s="152"/>
      <c r="P168" s="152"/>
      <c r="Q168" s="152"/>
    </row>
    <row r="169" spans="1:17" ht="12" customHeight="1">
      <c r="A169" s="152"/>
      <c r="B169" s="152"/>
      <c r="C169" s="152"/>
      <c r="D169" s="152"/>
      <c r="E169" s="152"/>
      <c r="F169" s="152"/>
      <c r="G169" s="152"/>
      <c r="H169" s="152"/>
      <c r="I169" s="152"/>
      <c r="J169" s="152"/>
      <c r="K169" s="152"/>
      <c r="L169" s="152"/>
      <c r="M169" s="152"/>
      <c r="N169" s="152"/>
      <c r="O169" s="152"/>
      <c r="P169" s="152"/>
      <c r="Q169" s="152"/>
    </row>
    <row r="170" spans="1:17" ht="12" customHeight="1">
      <c r="A170" s="152"/>
      <c r="B170" s="152"/>
      <c r="C170" s="152"/>
      <c r="D170" s="152"/>
      <c r="E170" s="152"/>
      <c r="F170" s="152"/>
      <c r="G170" s="152"/>
      <c r="H170" s="152"/>
      <c r="I170" s="152"/>
      <c r="J170" s="152"/>
      <c r="K170" s="152"/>
      <c r="L170" s="152"/>
      <c r="M170" s="152"/>
      <c r="N170" s="152"/>
      <c r="O170" s="152"/>
      <c r="P170" s="152"/>
      <c r="Q170" s="152"/>
    </row>
    <row r="171" spans="1:17" ht="12" customHeight="1">
      <c r="A171" s="152"/>
      <c r="B171" s="152"/>
      <c r="C171" s="152"/>
      <c r="D171" s="152"/>
      <c r="E171" s="152"/>
      <c r="F171" s="152"/>
      <c r="G171" s="152"/>
      <c r="H171" s="152"/>
      <c r="I171" s="152"/>
      <c r="J171" s="152"/>
      <c r="K171" s="152"/>
      <c r="L171" s="152"/>
      <c r="M171" s="152"/>
      <c r="N171" s="152"/>
      <c r="O171" s="152"/>
      <c r="P171" s="152"/>
      <c r="Q171" s="152"/>
    </row>
    <row r="172" spans="1:17" ht="12" customHeight="1">
      <c r="A172" s="152"/>
      <c r="B172" s="152"/>
      <c r="C172" s="152"/>
      <c r="D172" s="152"/>
      <c r="E172" s="152"/>
      <c r="F172" s="152"/>
      <c r="G172" s="152"/>
      <c r="H172" s="152"/>
      <c r="I172" s="152"/>
      <c r="J172" s="152"/>
      <c r="K172" s="152"/>
      <c r="L172" s="152"/>
      <c r="M172" s="152"/>
      <c r="N172" s="152"/>
      <c r="O172" s="152"/>
      <c r="P172" s="152"/>
      <c r="Q172" s="152"/>
    </row>
    <row r="173" spans="1:17" ht="12" customHeight="1">
      <c r="A173" s="152"/>
      <c r="B173" s="152"/>
      <c r="C173" s="152"/>
      <c r="D173" s="152"/>
      <c r="E173" s="152"/>
      <c r="F173" s="152"/>
      <c r="G173" s="152"/>
      <c r="H173" s="152"/>
      <c r="I173" s="152"/>
      <c r="J173" s="152"/>
      <c r="K173" s="152"/>
      <c r="L173" s="152"/>
      <c r="M173" s="152"/>
      <c r="N173" s="152"/>
      <c r="O173" s="152"/>
      <c r="P173" s="152"/>
      <c r="Q173" s="152"/>
    </row>
    <row r="174" spans="1:17" ht="12" customHeight="1">
      <c r="A174" s="152"/>
      <c r="B174" s="152"/>
      <c r="C174" s="152"/>
      <c r="D174" s="152"/>
      <c r="E174" s="152"/>
      <c r="F174" s="152"/>
      <c r="G174" s="152"/>
      <c r="H174" s="152"/>
      <c r="I174" s="152"/>
      <c r="J174" s="152"/>
      <c r="K174" s="152"/>
      <c r="L174" s="152"/>
      <c r="M174" s="152"/>
      <c r="N174" s="152"/>
      <c r="O174" s="152"/>
      <c r="P174" s="152"/>
      <c r="Q174" s="152"/>
    </row>
    <row r="175" spans="1:17" ht="12" customHeight="1">
      <c r="A175" s="152"/>
      <c r="B175" s="152"/>
      <c r="C175" s="152"/>
      <c r="D175" s="152"/>
      <c r="E175" s="152"/>
      <c r="F175" s="152"/>
      <c r="G175" s="152"/>
      <c r="H175" s="152"/>
      <c r="I175" s="152"/>
      <c r="J175" s="152"/>
      <c r="K175" s="152"/>
      <c r="L175" s="152"/>
      <c r="M175" s="152"/>
      <c r="N175" s="152"/>
      <c r="O175" s="152"/>
      <c r="P175" s="152"/>
      <c r="Q175" s="152"/>
    </row>
    <row r="176" spans="1:17" ht="12" customHeight="1">
      <c r="A176" s="152"/>
      <c r="B176" s="152"/>
      <c r="C176" s="152"/>
      <c r="D176" s="152"/>
      <c r="E176" s="152"/>
      <c r="F176" s="152"/>
      <c r="G176" s="152"/>
      <c r="H176" s="152"/>
      <c r="I176" s="152"/>
      <c r="J176" s="152"/>
      <c r="K176" s="152"/>
      <c r="L176" s="152"/>
      <c r="M176" s="152"/>
      <c r="N176" s="152"/>
      <c r="O176" s="152"/>
      <c r="P176" s="152"/>
      <c r="Q176" s="152"/>
    </row>
    <row r="177" spans="1:17" ht="12" customHeight="1">
      <c r="A177" s="152"/>
      <c r="B177" s="152"/>
      <c r="C177" s="152"/>
      <c r="D177" s="152"/>
      <c r="E177" s="152"/>
      <c r="F177" s="152"/>
      <c r="G177" s="152"/>
      <c r="H177" s="152"/>
      <c r="I177" s="152"/>
      <c r="J177" s="152"/>
      <c r="K177" s="152"/>
      <c r="L177" s="152"/>
      <c r="M177" s="152"/>
      <c r="N177" s="152"/>
      <c r="O177" s="152"/>
      <c r="P177" s="152"/>
      <c r="Q177" s="152"/>
    </row>
    <row r="178" spans="1:17" ht="12" customHeight="1">
      <c r="A178" s="152"/>
      <c r="B178" s="152"/>
      <c r="C178" s="152"/>
      <c r="D178" s="152"/>
      <c r="E178" s="152"/>
      <c r="F178" s="152"/>
      <c r="G178" s="152"/>
      <c r="H178" s="152"/>
      <c r="I178" s="152"/>
      <c r="J178" s="152"/>
      <c r="K178" s="152"/>
      <c r="L178" s="152"/>
      <c r="M178" s="152"/>
      <c r="N178" s="152"/>
      <c r="O178" s="152"/>
      <c r="P178" s="152"/>
      <c r="Q178" s="152"/>
    </row>
    <row r="179" spans="1:17" ht="12" customHeight="1">
      <c r="A179" s="152"/>
      <c r="B179" s="152"/>
      <c r="C179" s="152"/>
      <c r="D179" s="152"/>
      <c r="E179" s="152"/>
      <c r="F179" s="152"/>
      <c r="G179" s="152"/>
      <c r="H179" s="152"/>
      <c r="I179" s="152"/>
      <c r="J179" s="152"/>
      <c r="K179" s="152"/>
      <c r="L179" s="152"/>
      <c r="M179" s="152"/>
      <c r="N179" s="152"/>
      <c r="O179" s="152"/>
      <c r="P179" s="152"/>
      <c r="Q179" s="152"/>
    </row>
    <row r="180" spans="1:17" ht="12" customHeight="1">
      <c r="A180" s="152"/>
      <c r="B180" s="152"/>
      <c r="C180" s="152"/>
      <c r="D180" s="152"/>
      <c r="E180" s="152"/>
      <c r="F180" s="152"/>
      <c r="G180" s="152"/>
      <c r="H180" s="152"/>
      <c r="I180" s="152"/>
      <c r="J180" s="152"/>
      <c r="K180" s="152"/>
      <c r="L180" s="152"/>
      <c r="M180" s="152"/>
      <c r="N180" s="152"/>
      <c r="O180" s="152"/>
      <c r="P180" s="152"/>
      <c r="Q180" s="152"/>
    </row>
    <row r="181" spans="1:17" ht="12" customHeight="1">
      <c r="A181" s="152"/>
      <c r="B181" s="152"/>
      <c r="C181" s="152"/>
      <c r="D181" s="152"/>
      <c r="E181" s="152"/>
      <c r="F181" s="152"/>
      <c r="G181" s="152"/>
      <c r="H181" s="152"/>
      <c r="I181" s="152"/>
      <c r="J181" s="152"/>
      <c r="K181" s="152"/>
      <c r="L181" s="152"/>
      <c r="M181" s="152"/>
      <c r="N181" s="152"/>
      <c r="O181" s="152"/>
      <c r="P181" s="152"/>
      <c r="Q181" s="152"/>
    </row>
    <row r="182" spans="1:17" ht="12" customHeight="1">
      <c r="A182" s="152"/>
      <c r="B182" s="152"/>
      <c r="C182" s="152"/>
      <c r="D182" s="152"/>
      <c r="E182" s="152"/>
      <c r="F182" s="152"/>
      <c r="G182" s="152"/>
      <c r="H182" s="152"/>
      <c r="I182" s="152"/>
      <c r="J182" s="152"/>
      <c r="K182" s="152"/>
      <c r="L182" s="152"/>
      <c r="M182" s="152"/>
      <c r="N182" s="152"/>
      <c r="O182" s="152"/>
      <c r="P182" s="152"/>
      <c r="Q182" s="152"/>
    </row>
    <row r="183" spans="1:17" ht="12" customHeight="1">
      <c r="A183" s="152"/>
      <c r="B183" s="152"/>
      <c r="C183" s="152"/>
      <c r="D183" s="152"/>
      <c r="E183" s="152"/>
      <c r="F183" s="152"/>
      <c r="G183" s="152"/>
      <c r="H183" s="152"/>
      <c r="I183" s="152"/>
      <c r="J183" s="152"/>
      <c r="K183" s="152"/>
      <c r="L183" s="152"/>
      <c r="M183" s="152"/>
      <c r="N183" s="152"/>
      <c r="O183" s="152"/>
      <c r="P183" s="152"/>
      <c r="Q183" s="152"/>
    </row>
    <row r="184" spans="1:17" ht="12" customHeight="1">
      <c r="A184" s="152"/>
      <c r="B184" s="152"/>
      <c r="C184" s="152"/>
      <c r="D184" s="152"/>
      <c r="E184" s="152"/>
      <c r="F184" s="152"/>
      <c r="G184" s="152"/>
      <c r="H184" s="152"/>
      <c r="I184" s="152"/>
      <c r="J184" s="152"/>
      <c r="K184" s="152"/>
      <c r="L184" s="152"/>
      <c r="M184" s="152"/>
      <c r="N184" s="152"/>
      <c r="O184" s="152"/>
      <c r="P184" s="152"/>
      <c r="Q184" s="152"/>
    </row>
    <row r="185" spans="1:17" ht="12" customHeight="1">
      <c r="A185" s="152"/>
      <c r="B185" s="152"/>
      <c r="C185" s="152"/>
      <c r="D185" s="152"/>
      <c r="E185" s="152"/>
      <c r="F185" s="152"/>
      <c r="G185" s="152"/>
      <c r="H185" s="152"/>
      <c r="I185" s="152"/>
      <c r="J185" s="152"/>
      <c r="K185" s="152"/>
      <c r="L185" s="152"/>
      <c r="M185" s="152"/>
      <c r="N185" s="152"/>
      <c r="O185" s="152"/>
      <c r="P185" s="152"/>
      <c r="Q185" s="152"/>
    </row>
    <row r="186" spans="1:17" ht="12" customHeight="1">
      <c r="A186" s="152"/>
      <c r="B186" s="152"/>
      <c r="C186" s="152"/>
      <c r="D186" s="152"/>
      <c r="E186" s="152"/>
      <c r="F186" s="152"/>
      <c r="G186" s="152"/>
      <c r="H186" s="152"/>
      <c r="I186" s="152"/>
      <c r="J186" s="152"/>
      <c r="K186" s="152"/>
      <c r="L186" s="152"/>
      <c r="M186" s="152"/>
      <c r="N186" s="152"/>
      <c r="O186" s="152"/>
      <c r="P186" s="152"/>
      <c r="Q186" s="152"/>
    </row>
    <row r="187" spans="1:17" ht="12" customHeight="1">
      <c r="A187" s="152"/>
      <c r="B187" s="152"/>
      <c r="C187" s="152"/>
      <c r="D187" s="152"/>
      <c r="E187" s="152"/>
      <c r="F187" s="152"/>
      <c r="G187" s="152"/>
      <c r="H187" s="152"/>
      <c r="I187" s="152"/>
      <c r="J187" s="152"/>
      <c r="K187" s="152"/>
      <c r="L187" s="152"/>
      <c r="M187" s="152"/>
      <c r="N187" s="152"/>
      <c r="O187" s="152"/>
      <c r="P187" s="152"/>
      <c r="Q187" s="152"/>
    </row>
    <row r="188" spans="1:17" ht="12" customHeight="1">
      <c r="A188" s="152"/>
      <c r="B188" s="152"/>
      <c r="C188" s="152"/>
      <c r="D188" s="152"/>
      <c r="E188" s="152"/>
      <c r="F188" s="152"/>
      <c r="G188" s="152"/>
      <c r="H188" s="152"/>
      <c r="I188" s="152"/>
      <c r="J188" s="152"/>
      <c r="K188" s="152"/>
      <c r="L188" s="152"/>
      <c r="M188" s="152"/>
      <c r="N188" s="152"/>
      <c r="O188" s="152"/>
      <c r="P188" s="152"/>
      <c r="Q188" s="152"/>
    </row>
    <row r="189" spans="1:17" ht="12" customHeight="1">
      <c r="A189" s="152"/>
      <c r="B189" s="152"/>
      <c r="C189" s="152"/>
      <c r="D189" s="152"/>
      <c r="E189" s="152"/>
      <c r="F189" s="152"/>
      <c r="G189" s="152"/>
      <c r="H189" s="152"/>
      <c r="I189" s="152"/>
      <c r="J189" s="152"/>
      <c r="K189" s="152"/>
      <c r="L189" s="152"/>
      <c r="M189" s="152"/>
      <c r="N189" s="152"/>
      <c r="O189" s="152"/>
      <c r="P189" s="152"/>
      <c r="Q189" s="152"/>
    </row>
    <row r="190" spans="1:17" ht="12" customHeight="1">
      <c r="A190" s="152"/>
      <c r="B190" s="152"/>
      <c r="C190" s="152"/>
      <c r="D190" s="152"/>
      <c r="E190" s="152"/>
      <c r="F190" s="152"/>
      <c r="G190" s="152"/>
      <c r="H190" s="152"/>
      <c r="I190" s="152"/>
      <c r="J190" s="152"/>
      <c r="K190" s="152"/>
      <c r="L190" s="152"/>
      <c r="M190" s="152"/>
      <c r="N190" s="152"/>
      <c r="O190" s="152"/>
      <c r="P190" s="152"/>
      <c r="Q190" s="152"/>
    </row>
    <row r="191" spans="1:17" ht="12" customHeight="1">
      <c r="A191" s="152"/>
      <c r="B191" s="152"/>
      <c r="C191" s="152"/>
      <c r="D191" s="152"/>
      <c r="E191" s="152"/>
      <c r="F191" s="152"/>
      <c r="G191" s="152"/>
      <c r="H191" s="152"/>
      <c r="I191" s="152"/>
      <c r="J191" s="152"/>
      <c r="K191" s="152"/>
      <c r="L191" s="152"/>
      <c r="M191" s="152"/>
      <c r="N191" s="152"/>
      <c r="O191" s="152"/>
      <c r="P191" s="152"/>
      <c r="Q191" s="152"/>
    </row>
    <row r="192" spans="1:17" ht="12" customHeight="1">
      <c r="A192" s="152"/>
      <c r="B192" s="152"/>
      <c r="C192" s="152"/>
      <c r="D192" s="152"/>
      <c r="E192" s="152"/>
      <c r="F192" s="152"/>
      <c r="G192" s="152"/>
      <c r="H192" s="152"/>
      <c r="I192" s="152"/>
      <c r="J192" s="152"/>
      <c r="K192" s="152"/>
      <c r="L192" s="152"/>
      <c r="M192" s="152"/>
      <c r="N192" s="152"/>
      <c r="O192" s="152"/>
      <c r="P192" s="152"/>
      <c r="Q192" s="152"/>
    </row>
    <row r="193" spans="1:17" ht="12" customHeight="1">
      <c r="A193" s="152"/>
      <c r="B193" s="152"/>
      <c r="C193" s="152"/>
      <c r="D193" s="152"/>
      <c r="E193" s="152"/>
      <c r="F193" s="152"/>
      <c r="G193" s="152"/>
      <c r="H193" s="152"/>
      <c r="I193" s="152"/>
      <c r="J193" s="152"/>
      <c r="K193" s="152"/>
      <c r="L193" s="152"/>
      <c r="M193" s="152"/>
      <c r="N193" s="152"/>
      <c r="O193" s="152"/>
      <c r="P193" s="152"/>
      <c r="Q193" s="152"/>
    </row>
    <row r="194" spans="1:17" ht="12" customHeight="1">
      <c r="A194" s="152"/>
      <c r="B194" s="152"/>
      <c r="C194" s="152"/>
      <c r="D194" s="152"/>
      <c r="E194" s="152"/>
      <c r="F194" s="152"/>
      <c r="G194" s="152"/>
      <c r="H194" s="152"/>
      <c r="I194" s="152"/>
      <c r="J194" s="152"/>
      <c r="K194" s="152"/>
      <c r="L194" s="152"/>
      <c r="M194" s="152"/>
      <c r="N194" s="152"/>
      <c r="O194" s="152"/>
      <c r="P194" s="152"/>
      <c r="Q194" s="152"/>
    </row>
    <row r="195" spans="1:17" ht="12" customHeight="1">
      <c r="A195" s="152"/>
      <c r="B195" s="152"/>
      <c r="C195" s="152"/>
      <c r="D195" s="152"/>
      <c r="E195" s="152"/>
      <c r="F195" s="152"/>
      <c r="G195" s="152"/>
      <c r="H195" s="152"/>
      <c r="I195" s="152"/>
      <c r="J195" s="152"/>
      <c r="K195" s="152"/>
      <c r="L195" s="152"/>
      <c r="M195" s="152"/>
      <c r="N195" s="152"/>
      <c r="O195" s="152"/>
      <c r="P195" s="152"/>
      <c r="Q195" s="152"/>
    </row>
    <row r="196" spans="1:17" ht="12" customHeight="1">
      <c r="A196" s="152"/>
      <c r="B196" s="152"/>
      <c r="C196" s="152"/>
      <c r="D196" s="152"/>
      <c r="E196" s="152"/>
      <c r="F196" s="152"/>
      <c r="G196" s="152"/>
      <c r="H196" s="152"/>
      <c r="I196" s="152"/>
      <c r="J196" s="152"/>
      <c r="K196" s="152"/>
      <c r="L196" s="152"/>
      <c r="M196" s="152"/>
      <c r="N196" s="152"/>
      <c r="O196" s="152"/>
      <c r="P196" s="152"/>
      <c r="Q196" s="152"/>
    </row>
    <row r="197" spans="1:17" ht="12" customHeight="1">
      <c r="A197" s="152"/>
      <c r="B197" s="152"/>
      <c r="C197" s="152"/>
      <c r="D197" s="152"/>
      <c r="E197" s="152"/>
      <c r="F197" s="152"/>
      <c r="G197" s="152"/>
      <c r="H197" s="152"/>
      <c r="I197" s="152"/>
      <c r="J197" s="152"/>
      <c r="K197" s="152"/>
      <c r="L197" s="152"/>
      <c r="M197" s="152"/>
      <c r="N197" s="152"/>
      <c r="O197" s="152"/>
      <c r="P197" s="152"/>
      <c r="Q197" s="152"/>
    </row>
    <row r="198" spans="1:17" ht="12" customHeight="1">
      <c r="A198" s="152"/>
      <c r="B198" s="152"/>
      <c r="C198" s="152"/>
      <c r="D198" s="152"/>
      <c r="E198" s="152"/>
      <c r="F198" s="152"/>
      <c r="G198" s="152"/>
      <c r="H198" s="152"/>
      <c r="I198" s="152"/>
      <c r="J198" s="152"/>
      <c r="K198" s="152"/>
      <c r="L198" s="152"/>
      <c r="M198" s="152"/>
      <c r="N198" s="152"/>
      <c r="O198" s="152"/>
      <c r="P198" s="152"/>
      <c r="Q198" s="152"/>
    </row>
    <row r="199" spans="1:17" ht="12" customHeight="1">
      <c r="A199" s="152"/>
      <c r="B199" s="152"/>
      <c r="C199" s="152"/>
      <c r="D199" s="152"/>
      <c r="E199" s="152"/>
      <c r="F199" s="152"/>
      <c r="G199" s="152"/>
      <c r="H199" s="152"/>
      <c r="I199" s="152"/>
      <c r="J199" s="152"/>
      <c r="K199" s="152"/>
      <c r="L199" s="152"/>
      <c r="M199" s="152"/>
      <c r="N199" s="152"/>
      <c r="O199" s="152"/>
      <c r="P199" s="152"/>
      <c r="Q199" s="152"/>
    </row>
    <row r="200" spans="1:17" ht="12" customHeight="1">
      <c r="A200" s="152"/>
      <c r="B200" s="152"/>
      <c r="C200" s="152"/>
      <c r="D200" s="152"/>
      <c r="E200" s="152"/>
      <c r="F200" s="152"/>
      <c r="G200" s="152"/>
      <c r="H200" s="152"/>
      <c r="I200" s="152"/>
      <c r="J200" s="152"/>
      <c r="K200" s="152"/>
      <c r="L200" s="152"/>
      <c r="M200" s="152"/>
      <c r="N200" s="152"/>
      <c r="O200" s="152"/>
      <c r="P200" s="152"/>
      <c r="Q200" s="152"/>
    </row>
    <row r="201" spans="1:17" ht="12" customHeight="1">
      <c r="A201" s="152"/>
      <c r="B201" s="152"/>
      <c r="C201" s="152"/>
      <c r="D201" s="152"/>
      <c r="E201" s="152"/>
      <c r="F201" s="152"/>
      <c r="G201" s="152"/>
      <c r="H201" s="152"/>
      <c r="I201" s="152"/>
      <c r="J201" s="152"/>
      <c r="K201" s="152"/>
      <c r="L201" s="152"/>
      <c r="M201" s="152"/>
      <c r="N201" s="152"/>
      <c r="O201" s="152"/>
      <c r="P201" s="152"/>
      <c r="Q201" s="152"/>
    </row>
    <row r="202" spans="1:17" ht="12" customHeight="1">
      <c r="A202" s="152"/>
      <c r="B202" s="152"/>
      <c r="C202" s="152"/>
      <c r="D202" s="152"/>
      <c r="E202" s="152"/>
      <c r="F202" s="152"/>
      <c r="G202" s="152"/>
      <c r="H202" s="152"/>
      <c r="I202" s="152"/>
      <c r="J202" s="152"/>
      <c r="K202" s="152"/>
      <c r="L202" s="152"/>
      <c r="M202" s="152"/>
      <c r="N202" s="152"/>
      <c r="O202" s="152"/>
      <c r="P202" s="152"/>
      <c r="Q202" s="152"/>
    </row>
    <row r="203" spans="1:17" ht="12" customHeight="1">
      <c r="A203" s="152"/>
      <c r="B203" s="152"/>
      <c r="C203" s="152"/>
      <c r="D203" s="152"/>
      <c r="E203" s="152"/>
      <c r="F203" s="152"/>
      <c r="G203" s="152"/>
      <c r="H203" s="152"/>
      <c r="I203" s="152"/>
      <c r="J203" s="152"/>
      <c r="K203" s="152"/>
      <c r="L203" s="152"/>
      <c r="M203" s="152"/>
      <c r="N203" s="152"/>
      <c r="O203" s="152"/>
      <c r="P203" s="152"/>
      <c r="Q203" s="152"/>
    </row>
    <row r="204" spans="1:17" ht="12" customHeight="1">
      <c r="A204" s="152"/>
      <c r="B204" s="152"/>
      <c r="C204" s="152"/>
      <c r="D204" s="152"/>
      <c r="E204" s="152"/>
      <c r="F204" s="152"/>
      <c r="G204" s="152"/>
      <c r="H204" s="152"/>
      <c r="I204" s="152"/>
      <c r="J204" s="152"/>
      <c r="K204" s="152"/>
      <c r="L204" s="152"/>
      <c r="M204" s="152"/>
      <c r="N204" s="152"/>
      <c r="O204" s="152"/>
      <c r="P204" s="152"/>
      <c r="Q204" s="152"/>
    </row>
    <row r="205" spans="1:17" ht="12" customHeight="1">
      <c r="A205" s="152"/>
      <c r="B205" s="152"/>
      <c r="C205" s="152"/>
      <c r="D205" s="152"/>
      <c r="E205" s="152"/>
      <c r="F205" s="152"/>
      <c r="G205" s="152"/>
      <c r="H205" s="152"/>
      <c r="I205" s="152"/>
      <c r="J205" s="152"/>
      <c r="K205" s="152"/>
      <c r="L205" s="152"/>
      <c r="M205" s="152"/>
      <c r="N205" s="152"/>
      <c r="O205" s="152"/>
      <c r="P205" s="152"/>
      <c r="Q205" s="152"/>
    </row>
    <row r="206" spans="1:17" ht="12" customHeight="1">
      <c r="A206" s="152"/>
      <c r="B206" s="152"/>
      <c r="C206" s="152"/>
      <c r="D206" s="152"/>
      <c r="E206" s="152"/>
      <c r="F206" s="152"/>
      <c r="G206" s="152"/>
      <c r="H206" s="152"/>
      <c r="I206" s="152"/>
      <c r="J206" s="152"/>
      <c r="K206" s="152"/>
      <c r="L206" s="152"/>
      <c r="M206" s="152"/>
      <c r="N206" s="152"/>
      <c r="O206" s="152"/>
      <c r="P206" s="152"/>
      <c r="Q206" s="152"/>
    </row>
    <row r="207" spans="1:17" ht="12" customHeight="1">
      <c r="A207" s="152"/>
      <c r="B207" s="152"/>
      <c r="C207" s="152"/>
      <c r="D207" s="152"/>
      <c r="E207" s="152"/>
      <c r="F207" s="152"/>
      <c r="G207" s="152"/>
      <c r="H207" s="152"/>
      <c r="I207" s="152"/>
      <c r="J207" s="152"/>
      <c r="K207" s="152"/>
      <c r="L207" s="152"/>
      <c r="M207" s="152"/>
      <c r="N207" s="152"/>
      <c r="O207" s="152"/>
      <c r="P207" s="152"/>
      <c r="Q207" s="152"/>
    </row>
    <row r="208" spans="1:17" ht="12" customHeight="1">
      <c r="A208" s="152"/>
      <c r="B208" s="152"/>
      <c r="C208" s="152"/>
      <c r="D208" s="152"/>
      <c r="E208" s="152"/>
      <c r="F208" s="152"/>
      <c r="G208" s="152"/>
      <c r="H208" s="152"/>
      <c r="I208" s="152"/>
      <c r="J208" s="152"/>
      <c r="K208" s="152"/>
      <c r="L208" s="152"/>
      <c r="M208" s="152"/>
      <c r="N208" s="152"/>
      <c r="O208" s="152"/>
      <c r="P208" s="152"/>
      <c r="Q208" s="152"/>
    </row>
    <row r="209" spans="1:17" ht="12" customHeight="1">
      <c r="A209" s="152"/>
      <c r="B209" s="152"/>
      <c r="C209" s="152"/>
      <c r="D209" s="152"/>
      <c r="E209" s="152"/>
      <c r="F209" s="152"/>
      <c r="G209" s="152"/>
      <c r="H209" s="152"/>
      <c r="I209" s="152"/>
      <c r="J209" s="152"/>
      <c r="K209" s="152"/>
      <c r="L209" s="152"/>
      <c r="M209" s="152"/>
      <c r="N209" s="152"/>
      <c r="O209" s="152"/>
      <c r="P209" s="152"/>
      <c r="Q209" s="152"/>
    </row>
    <row r="210" spans="1:17" ht="12" customHeight="1">
      <c r="A210" s="152"/>
      <c r="B210" s="152"/>
      <c r="C210" s="152"/>
      <c r="D210" s="152"/>
      <c r="E210" s="152"/>
      <c r="F210" s="152"/>
      <c r="G210" s="152"/>
      <c r="H210" s="152"/>
      <c r="I210" s="152"/>
      <c r="J210" s="152"/>
      <c r="K210" s="152"/>
      <c r="L210" s="152"/>
      <c r="M210" s="152"/>
      <c r="N210" s="152"/>
      <c r="O210" s="152"/>
      <c r="P210" s="152"/>
      <c r="Q210" s="152"/>
    </row>
    <row r="211" spans="1:17" ht="12" customHeight="1">
      <c r="A211" s="152"/>
      <c r="B211" s="152"/>
      <c r="C211" s="152"/>
      <c r="D211" s="152"/>
      <c r="E211" s="152"/>
      <c r="F211" s="152"/>
      <c r="G211" s="152"/>
      <c r="H211" s="152"/>
      <c r="I211" s="152"/>
      <c r="J211" s="152"/>
      <c r="K211" s="152"/>
      <c r="L211" s="152"/>
      <c r="M211" s="152"/>
      <c r="N211" s="152"/>
      <c r="O211" s="152"/>
      <c r="P211" s="152"/>
      <c r="Q211" s="152"/>
    </row>
    <row r="212" spans="1:17" ht="12" customHeight="1">
      <c r="A212" s="152"/>
      <c r="B212" s="152"/>
      <c r="C212" s="152"/>
      <c r="D212" s="152"/>
      <c r="E212" s="152"/>
      <c r="F212" s="152"/>
      <c r="G212" s="152"/>
      <c r="H212" s="152"/>
      <c r="I212" s="152"/>
      <c r="J212" s="152"/>
      <c r="K212" s="152"/>
      <c r="L212" s="152"/>
      <c r="M212" s="152"/>
      <c r="N212" s="152"/>
      <c r="O212" s="152"/>
      <c r="P212" s="152"/>
      <c r="Q212" s="152"/>
    </row>
    <row r="213" spans="1:17" ht="12" customHeight="1">
      <c r="A213" s="152"/>
      <c r="B213" s="152"/>
      <c r="C213" s="152"/>
      <c r="D213" s="152"/>
      <c r="E213" s="152"/>
      <c r="F213" s="152"/>
      <c r="G213" s="152"/>
      <c r="H213" s="152"/>
      <c r="I213" s="152"/>
      <c r="J213" s="152"/>
      <c r="K213" s="152"/>
      <c r="L213" s="152"/>
      <c r="M213" s="152"/>
      <c r="N213" s="152"/>
      <c r="O213" s="152"/>
      <c r="P213" s="152"/>
      <c r="Q213" s="152"/>
    </row>
    <row r="214" spans="1:17" ht="12" customHeight="1">
      <c r="A214" s="152"/>
      <c r="B214" s="152"/>
      <c r="C214" s="152"/>
      <c r="D214" s="152"/>
      <c r="E214" s="152"/>
      <c r="F214" s="152"/>
      <c r="G214" s="152"/>
      <c r="H214" s="152"/>
      <c r="I214" s="152"/>
      <c r="J214" s="152"/>
      <c r="K214" s="152"/>
      <c r="L214" s="152"/>
      <c r="M214" s="152"/>
      <c r="N214" s="152"/>
      <c r="O214" s="152"/>
      <c r="P214" s="152"/>
      <c r="Q214" s="152"/>
    </row>
    <row r="215" spans="1:17" ht="12" customHeight="1">
      <c r="A215" s="152"/>
      <c r="B215" s="152"/>
      <c r="C215" s="152"/>
      <c r="D215" s="152"/>
      <c r="E215" s="152"/>
      <c r="F215" s="152"/>
      <c r="G215" s="152"/>
      <c r="H215" s="152"/>
      <c r="I215" s="152"/>
      <c r="J215" s="152"/>
      <c r="K215" s="152"/>
      <c r="L215" s="152"/>
      <c r="M215" s="152"/>
      <c r="N215" s="152"/>
      <c r="O215" s="152"/>
      <c r="P215" s="152"/>
      <c r="Q215" s="152"/>
    </row>
    <row r="216" spans="1:17" ht="12" customHeight="1">
      <c r="A216" s="152"/>
      <c r="B216" s="152"/>
      <c r="C216" s="152"/>
      <c r="D216" s="152"/>
      <c r="E216" s="152"/>
      <c r="F216" s="152"/>
      <c r="G216" s="152"/>
      <c r="H216" s="152"/>
      <c r="I216" s="152"/>
      <c r="J216" s="152"/>
      <c r="K216" s="152"/>
      <c r="L216" s="152"/>
      <c r="M216" s="152"/>
      <c r="N216" s="152"/>
      <c r="O216" s="152"/>
      <c r="P216" s="152"/>
      <c r="Q216" s="152"/>
    </row>
    <row r="217" spans="1:17" ht="12" customHeight="1">
      <c r="A217" s="152"/>
      <c r="B217" s="152"/>
      <c r="C217" s="152"/>
      <c r="D217" s="152"/>
      <c r="E217" s="152"/>
      <c r="F217" s="152"/>
      <c r="G217" s="152"/>
      <c r="H217" s="152"/>
      <c r="I217" s="152"/>
      <c r="J217" s="152"/>
      <c r="K217" s="152"/>
      <c r="L217" s="152"/>
      <c r="M217" s="152"/>
      <c r="N217" s="152"/>
      <c r="O217" s="152"/>
      <c r="P217" s="152"/>
      <c r="Q217" s="152"/>
    </row>
    <row r="218" spans="1:17" ht="12" customHeight="1">
      <c r="A218" s="152"/>
      <c r="B218" s="152"/>
      <c r="C218" s="152"/>
      <c r="D218" s="152"/>
      <c r="E218" s="152"/>
      <c r="F218" s="152"/>
      <c r="G218" s="152"/>
      <c r="H218" s="152"/>
      <c r="I218" s="152"/>
      <c r="J218" s="152"/>
      <c r="K218" s="152"/>
      <c r="L218" s="152"/>
      <c r="M218" s="152"/>
      <c r="N218" s="152"/>
      <c r="O218" s="152"/>
      <c r="P218" s="152"/>
      <c r="Q218" s="152"/>
    </row>
    <row r="219" spans="1:17" ht="12" customHeight="1">
      <c r="A219" s="152"/>
      <c r="B219" s="152"/>
      <c r="C219" s="152"/>
      <c r="D219" s="152"/>
      <c r="E219" s="152"/>
      <c r="F219" s="152"/>
      <c r="G219" s="152"/>
      <c r="H219" s="152"/>
      <c r="I219" s="152"/>
      <c r="J219" s="152"/>
      <c r="K219" s="152"/>
      <c r="L219" s="152"/>
      <c r="M219" s="152"/>
      <c r="N219" s="152"/>
      <c r="O219" s="152"/>
      <c r="P219" s="152"/>
      <c r="Q219" s="152"/>
    </row>
    <row r="220" spans="1:17" ht="12" customHeight="1">
      <c r="A220" s="152"/>
      <c r="B220" s="152"/>
      <c r="C220" s="152"/>
      <c r="D220" s="152"/>
      <c r="E220" s="152"/>
      <c r="F220" s="152"/>
      <c r="G220" s="152"/>
      <c r="H220" s="152"/>
      <c r="I220" s="152"/>
      <c r="J220" s="152"/>
      <c r="K220" s="152"/>
      <c r="L220" s="152"/>
      <c r="M220" s="152"/>
      <c r="N220" s="152"/>
      <c r="O220" s="152"/>
      <c r="P220" s="152"/>
      <c r="Q220" s="152"/>
    </row>
    <row r="221" spans="1:17" ht="12" customHeight="1">
      <c r="A221" s="152"/>
      <c r="B221" s="152"/>
      <c r="C221" s="152"/>
      <c r="D221" s="152"/>
      <c r="E221" s="152"/>
      <c r="F221" s="152"/>
      <c r="G221" s="152"/>
      <c r="H221" s="152"/>
      <c r="I221" s="152"/>
      <c r="J221" s="152"/>
      <c r="K221" s="152"/>
      <c r="L221" s="152"/>
      <c r="M221" s="152"/>
      <c r="N221" s="152"/>
      <c r="O221" s="152"/>
      <c r="P221" s="152"/>
      <c r="Q221" s="152"/>
    </row>
    <row r="222" spans="1:17" ht="12" customHeight="1">
      <c r="A222" s="152"/>
      <c r="B222" s="152"/>
      <c r="C222" s="152"/>
      <c r="D222" s="152"/>
      <c r="E222" s="152"/>
      <c r="F222" s="152"/>
      <c r="G222" s="152"/>
      <c r="H222" s="152"/>
      <c r="I222" s="152"/>
      <c r="J222" s="152"/>
      <c r="K222" s="152"/>
      <c r="L222" s="152"/>
      <c r="M222" s="152"/>
      <c r="N222" s="152"/>
      <c r="O222" s="152"/>
      <c r="P222" s="152"/>
      <c r="Q222" s="152"/>
    </row>
    <row r="223" spans="1:17" ht="12" customHeight="1">
      <c r="A223" s="152"/>
      <c r="B223" s="152"/>
      <c r="C223" s="152"/>
      <c r="D223" s="152"/>
      <c r="E223" s="152"/>
      <c r="F223" s="152"/>
      <c r="G223" s="152"/>
      <c r="H223" s="152"/>
      <c r="I223" s="152"/>
      <c r="J223" s="152"/>
      <c r="K223" s="152"/>
      <c r="L223" s="152"/>
      <c r="M223" s="152"/>
      <c r="N223" s="152"/>
      <c r="O223" s="152"/>
      <c r="P223" s="152"/>
      <c r="Q223" s="152"/>
    </row>
    <row r="224" spans="1:17" ht="12" customHeight="1">
      <c r="A224" s="152"/>
      <c r="B224" s="152"/>
      <c r="C224" s="152"/>
      <c r="D224" s="152"/>
      <c r="E224" s="152"/>
      <c r="F224" s="152"/>
      <c r="G224" s="152"/>
      <c r="H224" s="152"/>
      <c r="I224" s="152"/>
      <c r="J224" s="152"/>
      <c r="K224" s="152"/>
      <c r="L224" s="152"/>
      <c r="M224" s="152"/>
      <c r="N224" s="152"/>
      <c r="O224" s="152"/>
      <c r="P224" s="152"/>
      <c r="Q224" s="152"/>
    </row>
    <row r="225" spans="1:17" ht="12" customHeight="1">
      <c r="A225" s="152"/>
      <c r="B225" s="152"/>
      <c r="C225" s="152"/>
      <c r="D225" s="152"/>
      <c r="E225" s="152"/>
      <c r="F225" s="152"/>
      <c r="G225" s="152"/>
      <c r="H225" s="152"/>
      <c r="I225" s="152"/>
      <c r="J225" s="152"/>
      <c r="K225" s="152"/>
      <c r="L225" s="152"/>
      <c r="M225" s="152"/>
      <c r="N225" s="152"/>
      <c r="O225" s="152"/>
      <c r="P225" s="152"/>
      <c r="Q225" s="152"/>
    </row>
    <row r="226" spans="1:17" ht="12" customHeight="1">
      <c r="A226" s="152"/>
      <c r="B226" s="152"/>
      <c r="C226" s="152"/>
      <c r="D226" s="152"/>
      <c r="E226" s="152"/>
      <c r="F226" s="152"/>
      <c r="G226" s="152"/>
      <c r="H226" s="152"/>
      <c r="I226" s="152"/>
      <c r="J226" s="152"/>
      <c r="K226" s="152"/>
      <c r="L226" s="152"/>
      <c r="M226" s="152"/>
      <c r="N226" s="152"/>
      <c r="O226" s="152"/>
      <c r="P226" s="152"/>
      <c r="Q226" s="152"/>
    </row>
    <row r="227" spans="1:17" ht="12" customHeight="1">
      <c r="A227" s="152"/>
      <c r="B227" s="152"/>
      <c r="C227" s="152"/>
      <c r="D227" s="152"/>
      <c r="E227" s="152"/>
      <c r="F227" s="152"/>
      <c r="G227" s="152"/>
      <c r="H227" s="152"/>
      <c r="I227" s="152"/>
      <c r="J227" s="152"/>
      <c r="K227" s="152"/>
      <c r="L227" s="152"/>
      <c r="M227" s="152"/>
      <c r="N227" s="152"/>
      <c r="O227" s="152"/>
      <c r="P227" s="152"/>
      <c r="Q227" s="152"/>
    </row>
    <row r="228" spans="1:17" ht="12" customHeight="1">
      <c r="A228" s="152"/>
      <c r="B228" s="152"/>
      <c r="C228" s="152"/>
      <c r="D228" s="152"/>
      <c r="E228" s="152"/>
      <c r="F228" s="152"/>
      <c r="G228" s="152"/>
      <c r="H228" s="152"/>
      <c r="I228" s="152"/>
      <c r="J228" s="152"/>
      <c r="K228" s="152"/>
      <c r="L228" s="152"/>
      <c r="M228" s="152"/>
      <c r="N228" s="152"/>
      <c r="O228" s="152"/>
      <c r="P228" s="152"/>
      <c r="Q228" s="152"/>
    </row>
    <row r="229" spans="1:17" ht="15.75" customHeight="1"/>
    <row r="230" spans="1:17" ht="15.75" customHeight="1"/>
    <row r="231" spans="1:17" ht="15.75" customHeight="1"/>
    <row r="232" spans="1:17" ht="15.75" customHeight="1"/>
    <row r="233" spans="1:17" ht="15.75" customHeight="1"/>
    <row r="234" spans="1:17" ht="15.75" customHeight="1"/>
    <row r="235" spans="1:17" ht="15.75" customHeight="1"/>
    <row r="236" spans="1:17" ht="15.75" customHeight="1"/>
    <row r="237" spans="1:17" ht="15.75" customHeight="1"/>
    <row r="238" spans="1:17" ht="15.75" customHeight="1"/>
    <row r="239" spans="1:17" ht="15.75" customHeight="1"/>
    <row r="240" spans="1:1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H6:L6"/>
    <mergeCell ref="M6:M9"/>
    <mergeCell ref="N6:N7"/>
    <mergeCell ref="H7:K7"/>
    <mergeCell ref="L7:L8"/>
    <mergeCell ref="H8:I8"/>
    <mergeCell ref="J8:K8"/>
    <mergeCell ref="N8:N9"/>
  </mergeCells>
  <printOptions horizontalCentered="1" verticalCentered="1"/>
  <pageMargins left="0.70866141732283472" right="0.70866141732283472" top="0.74803149606299213" bottom="0.74803149606299213" header="0" footer="0"/>
  <pageSetup paperSize="9" fitToHeight="0" orientation="landscape"/>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EF2CB"/>
    <pageSetUpPr fitToPage="1"/>
  </sheetPr>
  <dimension ref="A1:U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38.7109375" customWidth="1"/>
    <col min="2" max="2" width="58.42578125" customWidth="1"/>
    <col min="3" max="3" width="11.5703125" customWidth="1"/>
    <col min="4" max="4" width="22.28515625" customWidth="1"/>
    <col min="5" max="5" width="19.5703125" customWidth="1"/>
    <col min="6" max="6" width="21.28515625" customWidth="1"/>
    <col min="7" max="10" width="16.5703125" customWidth="1"/>
    <col min="11" max="12" width="21.7109375" customWidth="1"/>
    <col min="13" max="13" width="26.28515625" customWidth="1"/>
    <col min="14" max="15" width="11.5703125" customWidth="1"/>
    <col min="16" max="16" width="14.140625" customWidth="1"/>
    <col min="17" max="18" width="13.28515625" customWidth="1"/>
    <col min="19" max="20" width="11.5703125" customWidth="1"/>
  </cols>
  <sheetData>
    <row r="1" spans="1:21" ht="12" customHeight="1">
      <c r="A1" s="103"/>
      <c r="B1" s="103"/>
      <c r="C1" s="103"/>
      <c r="D1" s="103"/>
      <c r="E1" s="103"/>
      <c r="F1" s="103"/>
      <c r="G1" s="103"/>
      <c r="H1" s="103"/>
      <c r="I1" s="103"/>
      <c r="J1" s="103"/>
      <c r="K1" s="103"/>
      <c r="L1" s="103"/>
      <c r="M1" s="103"/>
      <c r="N1" s="103"/>
      <c r="O1" s="103"/>
      <c r="P1" s="103"/>
      <c r="Q1" s="103"/>
      <c r="R1" s="103"/>
      <c r="S1" s="103"/>
      <c r="T1" s="103"/>
      <c r="U1" s="103"/>
    </row>
    <row r="2" spans="1:21" ht="12" customHeight="1">
      <c r="A2" s="103"/>
      <c r="B2" s="103"/>
      <c r="C2" s="103"/>
      <c r="D2" s="103"/>
      <c r="E2" s="103"/>
      <c r="F2" s="103"/>
      <c r="G2" s="103"/>
      <c r="H2" s="103"/>
      <c r="I2" s="103"/>
      <c r="J2" s="103"/>
      <c r="K2" s="103"/>
      <c r="L2" s="103"/>
      <c r="M2" s="103"/>
      <c r="N2" s="103"/>
      <c r="O2" s="103"/>
      <c r="P2" s="103"/>
      <c r="Q2" s="103"/>
      <c r="R2" s="103"/>
      <c r="S2" s="103"/>
      <c r="T2" s="103"/>
      <c r="U2" s="103"/>
    </row>
    <row r="3" spans="1:21" ht="12" customHeight="1">
      <c r="A3" s="103"/>
      <c r="B3" s="390"/>
      <c r="C3" s="390"/>
      <c r="D3" s="103"/>
      <c r="E3" s="103"/>
      <c r="F3" s="103"/>
      <c r="G3" s="103"/>
      <c r="H3" s="103"/>
      <c r="I3" s="103"/>
      <c r="J3" s="103"/>
      <c r="K3" s="103"/>
      <c r="L3" s="103"/>
      <c r="M3" s="103"/>
      <c r="N3" s="103"/>
      <c r="O3" s="103"/>
      <c r="P3" s="103"/>
      <c r="Q3" s="103"/>
      <c r="R3" s="103"/>
      <c r="S3" s="103"/>
      <c r="T3" s="103"/>
      <c r="U3" s="103"/>
    </row>
    <row r="4" spans="1:21" ht="12" customHeight="1">
      <c r="A4" s="103"/>
      <c r="B4" s="103"/>
      <c r="C4" s="390"/>
      <c r="D4" s="103"/>
      <c r="E4" s="103"/>
      <c r="F4" s="103"/>
      <c r="G4" s="103"/>
      <c r="H4" s="103"/>
      <c r="I4" s="103"/>
      <c r="J4" s="103"/>
      <c r="K4" s="103"/>
      <c r="L4" s="103"/>
      <c r="M4" s="103"/>
      <c r="N4" s="103"/>
      <c r="O4" s="103"/>
      <c r="P4" s="103"/>
      <c r="Q4" s="103"/>
      <c r="R4" s="103"/>
      <c r="S4" s="103"/>
      <c r="T4" s="103"/>
      <c r="U4" s="103"/>
    </row>
    <row r="5" spans="1:21" ht="12" customHeight="1">
      <c r="A5" s="103"/>
      <c r="B5" s="103"/>
      <c r="C5" s="391"/>
      <c r="D5" s="103"/>
      <c r="E5" s="103"/>
      <c r="F5" s="103"/>
      <c r="G5" s="103"/>
      <c r="H5" s="103"/>
      <c r="I5" s="103"/>
      <c r="J5" s="103"/>
      <c r="K5" s="103"/>
      <c r="L5" s="103"/>
      <c r="M5" s="103"/>
      <c r="N5" s="103"/>
      <c r="O5" s="103"/>
      <c r="P5" s="103"/>
      <c r="Q5" s="103"/>
      <c r="R5" s="103"/>
      <c r="S5" s="103"/>
      <c r="T5" s="103"/>
      <c r="U5" s="103"/>
    </row>
    <row r="6" spans="1:21" ht="12" customHeight="1">
      <c r="A6" s="103"/>
      <c r="B6" s="124"/>
      <c r="C6" s="103"/>
      <c r="D6" s="103"/>
      <c r="E6" s="103"/>
      <c r="F6" s="103"/>
      <c r="G6" s="103"/>
      <c r="H6" s="103"/>
      <c r="I6" s="103"/>
      <c r="J6" s="103"/>
      <c r="K6" s="103"/>
      <c r="L6" s="103"/>
      <c r="M6" s="103"/>
      <c r="N6" s="103"/>
      <c r="O6" s="103"/>
      <c r="P6" s="103"/>
      <c r="Q6" s="103"/>
      <c r="R6" s="103"/>
      <c r="S6" s="103"/>
      <c r="T6" s="103"/>
      <c r="U6" s="103"/>
    </row>
    <row r="7" spans="1:21" ht="12" customHeight="1">
      <c r="A7" s="524" t="s">
        <v>384</v>
      </c>
      <c r="B7" s="438"/>
      <c r="C7" s="438"/>
      <c r="D7" s="438"/>
      <c r="E7" s="438"/>
      <c r="F7" s="438"/>
      <c r="G7" s="438"/>
      <c r="H7" s="438"/>
      <c r="I7" s="438"/>
      <c r="J7" s="438"/>
      <c r="K7" s="438"/>
      <c r="L7" s="438"/>
      <c r="M7" s="103"/>
      <c r="N7" s="103"/>
      <c r="O7" s="103"/>
      <c r="P7" s="103"/>
      <c r="Q7" s="103"/>
      <c r="R7" s="103"/>
      <c r="S7" s="103"/>
      <c r="T7" s="103"/>
      <c r="U7" s="103"/>
    </row>
    <row r="8" spans="1:21" ht="12" customHeight="1">
      <c r="A8" s="304"/>
      <c r="B8" s="304"/>
      <c r="C8" s="392"/>
      <c r="D8" s="304"/>
      <c r="E8" s="304"/>
      <c r="F8" s="304"/>
      <c r="G8" s="304"/>
      <c r="H8" s="304"/>
      <c r="I8" s="304"/>
      <c r="J8" s="304"/>
      <c r="K8" s="304"/>
      <c r="L8" s="304"/>
      <c r="M8" s="103"/>
      <c r="N8" s="103"/>
      <c r="O8" s="103"/>
      <c r="P8" s="103"/>
      <c r="Q8" s="103"/>
      <c r="R8" s="103"/>
      <c r="S8" s="103"/>
      <c r="T8" s="103"/>
      <c r="U8" s="103"/>
    </row>
    <row r="9" spans="1:21" ht="12" customHeight="1">
      <c r="A9" s="103"/>
      <c r="B9" s="393"/>
      <c r="C9" s="103"/>
      <c r="D9" s="103"/>
      <c r="E9" s="103"/>
      <c r="F9" s="103"/>
      <c r="G9" s="525" t="s">
        <v>101</v>
      </c>
      <c r="H9" s="444"/>
      <c r="I9" s="444"/>
      <c r="J9" s="444"/>
      <c r="K9" s="440"/>
      <c r="L9" s="526" t="s">
        <v>81</v>
      </c>
      <c r="M9" s="499"/>
      <c r="N9" s="152"/>
      <c r="O9" s="103"/>
      <c r="P9" s="103"/>
      <c r="Q9" s="103"/>
      <c r="R9" s="103"/>
      <c r="S9" s="103"/>
      <c r="T9" s="103"/>
      <c r="U9" s="103"/>
    </row>
    <row r="10" spans="1:21" ht="14.25" customHeight="1">
      <c r="A10" s="103"/>
      <c r="B10" s="393"/>
      <c r="C10" s="103"/>
      <c r="D10" s="393"/>
      <c r="E10" s="103"/>
      <c r="F10" s="103"/>
      <c r="G10" s="525" t="s">
        <v>79</v>
      </c>
      <c r="H10" s="444"/>
      <c r="I10" s="444"/>
      <c r="J10" s="440"/>
      <c r="K10" s="531" t="s">
        <v>80</v>
      </c>
      <c r="L10" s="527"/>
      <c r="M10" s="463"/>
      <c r="N10" s="103"/>
      <c r="O10" s="103"/>
      <c r="P10" s="103"/>
      <c r="Q10" s="103"/>
      <c r="R10" s="103"/>
      <c r="S10" s="103"/>
      <c r="T10" s="103"/>
      <c r="U10" s="103"/>
    </row>
    <row r="11" spans="1:21" ht="53.25" customHeight="1">
      <c r="A11" s="103"/>
      <c r="B11" s="103"/>
      <c r="C11" s="103"/>
      <c r="D11" s="103"/>
      <c r="E11" s="103"/>
      <c r="F11" s="103"/>
      <c r="G11" s="457" t="s">
        <v>105</v>
      </c>
      <c r="H11" s="440"/>
      <c r="I11" s="458" t="s">
        <v>106</v>
      </c>
      <c r="J11" s="440"/>
      <c r="K11" s="448"/>
      <c r="L11" s="527"/>
      <c r="M11" s="529" t="s">
        <v>109</v>
      </c>
      <c r="N11" s="103"/>
      <c r="O11" s="103"/>
      <c r="P11" s="103"/>
      <c r="Q11" s="103"/>
      <c r="R11" s="103"/>
      <c r="S11" s="103"/>
      <c r="T11" s="103"/>
      <c r="U11" s="103"/>
    </row>
    <row r="12" spans="1:21" ht="31.5" customHeight="1">
      <c r="A12" s="110" t="s">
        <v>385</v>
      </c>
      <c r="B12" s="110" t="s">
        <v>386</v>
      </c>
      <c r="C12" s="110" t="s">
        <v>206</v>
      </c>
      <c r="D12" s="109" t="s">
        <v>116</v>
      </c>
      <c r="E12" s="109" t="s">
        <v>299</v>
      </c>
      <c r="F12" s="109" t="s">
        <v>81</v>
      </c>
      <c r="G12" s="305" t="s">
        <v>118</v>
      </c>
      <c r="H12" s="305" t="s">
        <v>82</v>
      </c>
      <c r="I12" s="305" t="s">
        <v>118</v>
      </c>
      <c r="J12" s="305" t="s">
        <v>82</v>
      </c>
      <c r="K12" s="305" t="s">
        <v>82</v>
      </c>
      <c r="L12" s="533"/>
      <c r="M12" s="522"/>
      <c r="N12" s="103"/>
      <c r="O12" s="103"/>
      <c r="P12" s="103"/>
      <c r="Q12" s="103"/>
      <c r="R12" s="103"/>
      <c r="S12" s="103"/>
      <c r="T12" s="103"/>
      <c r="U12" s="103"/>
    </row>
    <row r="13" spans="1:21" ht="19.5" customHeight="1">
      <c r="A13" s="110"/>
      <c r="B13" s="110"/>
      <c r="C13" s="107"/>
      <c r="D13" s="110"/>
      <c r="E13" s="110"/>
      <c r="F13" s="110"/>
      <c r="G13" s="394"/>
      <c r="H13" s="394"/>
      <c r="I13" s="394"/>
      <c r="J13" s="394"/>
      <c r="K13" s="394"/>
      <c r="L13" s="394"/>
      <c r="M13" s="395" t="s">
        <v>109</v>
      </c>
      <c r="N13" s="103"/>
      <c r="O13" s="103"/>
      <c r="P13" s="103"/>
      <c r="Q13" s="103"/>
      <c r="R13" s="103"/>
      <c r="S13" s="103"/>
      <c r="T13" s="103"/>
      <c r="U13" s="103"/>
    </row>
    <row r="14" spans="1:21" ht="201" customHeight="1">
      <c r="A14" s="396" t="s">
        <v>387</v>
      </c>
      <c r="B14" s="348" t="s">
        <v>388</v>
      </c>
      <c r="C14" s="397">
        <v>15</v>
      </c>
      <c r="D14" s="314" t="s">
        <v>389</v>
      </c>
      <c r="E14" s="398">
        <v>4000000</v>
      </c>
      <c r="F14" s="399">
        <f t="shared" ref="F14:F15" si="0">+E14*C14</f>
        <v>60000000</v>
      </c>
      <c r="G14" s="317">
        <v>0</v>
      </c>
      <c r="H14" s="317">
        <v>0</v>
      </c>
      <c r="I14" s="317">
        <v>0</v>
      </c>
      <c r="J14" s="317">
        <v>0</v>
      </c>
      <c r="K14" s="317">
        <f t="shared" ref="K14:K15" si="1">F14-(G14-H14-I14-J14)</f>
        <v>60000000</v>
      </c>
      <c r="L14" s="317">
        <f t="shared" ref="L14:L15" si="2">SUM(G14:K14)</f>
        <v>60000000</v>
      </c>
      <c r="M14" s="111"/>
      <c r="N14" s="103"/>
      <c r="O14" s="103"/>
      <c r="P14" s="103"/>
      <c r="Q14" s="103"/>
      <c r="R14" s="103"/>
      <c r="S14" s="103"/>
      <c r="T14" s="103"/>
      <c r="U14" s="103"/>
    </row>
    <row r="15" spans="1:21" ht="84" customHeight="1">
      <c r="A15" s="396" t="s">
        <v>390</v>
      </c>
      <c r="B15" s="348" t="s">
        <v>391</v>
      </c>
      <c r="C15" s="397">
        <v>15</v>
      </c>
      <c r="D15" s="314" t="s">
        <v>389</v>
      </c>
      <c r="E15" s="398">
        <v>4000000</v>
      </c>
      <c r="F15" s="399">
        <f t="shared" si="0"/>
        <v>60000000</v>
      </c>
      <c r="G15" s="317">
        <v>0</v>
      </c>
      <c r="H15" s="317">
        <v>0</v>
      </c>
      <c r="I15" s="317">
        <v>0</v>
      </c>
      <c r="J15" s="317">
        <v>0</v>
      </c>
      <c r="K15" s="317">
        <f t="shared" si="1"/>
        <v>60000000</v>
      </c>
      <c r="L15" s="317">
        <f t="shared" si="2"/>
        <v>60000000</v>
      </c>
      <c r="M15" s="111"/>
      <c r="N15" s="103"/>
      <c r="O15" s="103"/>
      <c r="P15" s="103"/>
      <c r="Q15" s="103"/>
      <c r="R15" s="103"/>
      <c r="S15" s="103"/>
      <c r="T15" s="103"/>
      <c r="U15" s="103"/>
    </row>
    <row r="16" spans="1:21" ht="12" customHeight="1">
      <c r="A16" s="110"/>
      <c r="B16" s="400"/>
      <c r="C16" s="401"/>
      <c r="D16" s="402"/>
      <c r="E16" s="403"/>
      <c r="F16" s="404"/>
      <c r="G16" s="403"/>
      <c r="H16" s="403"/>
      <c r="I16" s="403"/>
      <c r="J16" s="403"/>
      <c r="K16" s="405"/>
      <c r="L16" s="405"/>
      <c r="M16" s="111"/>
      <c r="N16" s="103"/>
      <c r="O16" s="103"/>
      <c r="P16" s="103"/>
      <c r="Q16" s="103"/>
      <c r="R16" s="103"/>
      <c r="S16" s="103"/>
      <c r="T16" s="103"/>
      <c r="U16" s="103"/>
    </row>
    <row r="17" spans="1:21" ht="12" customHeight="1">
      <c r="A17" s="111"/>
      <c r="B17" s="111"/>
      <c r="C17" s="406"/>
      <c r="D17" s="407"/>
      <c r="E17" s="113">
        <v>0</v>
      </c>
      <c r="F17" s="408">
        <f>D17*E17</f>
        <v>0</v>
      </c>
      <c r="G17" s="113">
        <v>0</v>
      </c>
      <c r="H17" s="113">
        <v>0</v>
      </c>
      <c r="I17" s="113">
        <v>0</v>
      </c>
      <c r="J17" s="113">
        <v>0</v>
      </c>
      <c r="K17" s="409">
        <f>F17-(G17-H17-I17-J17)</f>
        <v>0</v>
      </c>
      <c r="L17" s="409">
        <f>SUM(G17:K17)</f>
        <v>0</v>
      </c>
      <c r="M17" s="111"/>
      <c r="N17" s="103"/>
      <c r="O17" s="103"/>
      <c r="P17" s="103"/>
      <c r="Q17" s="103"/>
      <c r="R17" s="103"/>
      <c r="S17" s="103"/>
      <c r="T17" s="103"/>
      <c r="U17" s="103"/>
    </row>
    <row r="18" spans="1:21" ht="30" customHeight="1">
      <c r="A18" s="103"/>
      <c r="B18" s="103"/>
      <c r="C18" s="103"/>
      <c r="D18" s="103"/>
      <c r="E18" s="410" t="s">
        <v>81</v>
      </c>
      <c r="F18" s="411">
        <f>SUM(F14:F17)</f>
        <v>120000000</v>
      </c>
      <c r="G18" s="411">
        <f t="shared" ref="G18:J18" si="3">SUM(G13:G17)</f>
        <v>0</v>
      </c>
      <c r="H18" s="411">
        <f t="shared" si="3"/>
        <v>0</v>
      </c>
      <c r="I18" s="411">
        <f t="shared" si="3"/>
        <v>0</v>
      </c>
      <c r="J18" s="411">
        <f t="shared" si="3"/>
        <v>0</v>
      </c>
      <c r="K18" s="411">
        <f t="shared" ref="K18:L18" si="4">SUM(K14:K17)</f>
        <v>120000000</v>
      </c>
      <c r="L18" s="411">
        <f t="shared" si="4"/>
        <v>120000000</v>
      </c>
      <c r="M18" s="111"/>
      <c r="N18" s="103"/>
      <c r="O18" s="103"/>
      <c r="P18" s="103"/>
      <c r="Q18" s="103"/>
      <c r="R18" s="103"/>
      <c r="S18" s="103"/>
      <c r="T18" s="103"/>
      <c r="U18" s="103"/>
    </row>
    <row r="19" spans="1:21" ht="12"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2" customHeight="1">
      <c r="A20" s="103"/>
      <c r="B20" s="103"/>
      <c r="C20" s="103"/>
      <c r="D20" s="103"/>
      <c r="E20" s="103"/>
      <c r="F20" s="126"/>
      <c r="G20" s="103"/>
      <c r="H20" s="103"/>
      <c r="I20" s="103"/>
      <c r="J20" s="103"/>
      <c r="K20" s="103"/>
      <c r="L20" s="103"/>
      <c r="M20" s="103"/>
      <c r="N20" s="103"/>
      <c r="O20" s="103"/>
      <c r="P20" s="103"/>
      <c r="Q20" s="103"/>
      <c r="R20" s="103"/>
      <c r="S20" s="103"/>
      <c r="T20" s="103"/>
      <c r="U20" s="103"/>
    </row>
    <row r="21" spans="1:21" ht="12" customHeight="1">
      <c r="A21" s="103"/>
      <c r="B21" s="103"/>
      <c r="C21" s="103"/>
      <c r="D21" s="103"/>
      <c r="E21" s="123"/>
      <c r="F21" s="103"/>
      <c r="G21" s="103"/>
      <c r="H21" s="103"/>
      <c r="I21" s="103"/>
      <c r="J21" s="103"/>
      <c r="K21" s="103"/>
      <c r="L21" s="103"/>
      <c r="M21" s="103"/>
      <c r="N21" s="103"/>
      <c r="O21" s="103"/>
      <c r="P21" s="103"/>
      <c r="Q21" s="103"/>
      <c r="R21" s="103"/>
      <c r="S21" s="103"/>
      <c r="T21" s="103"/>
      <c r="U21" s="103"/>
    </row>
    <row r="22" spans="1:21" ht="12"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2"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2"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2" customHeight="1">
      <c r="A25" s="103"/>
      <c r="B25" s="103"/>
      <c r="C25" s="103"/>
      <c r="D25" s="103"/>
      <c r="E25" s="103"/>
      <c r="F25" s="103"/>
      <c r="G25" s="103"/>
      <c r="H25" s="103"/>
      <c r="I25" s="103"/>
      <c r="J25" s="103"/>
      <c r="K25" s="103"/>
      <c r="L25" s="103"/>
      <c r="M25" s="412"/>
      <c r="N25" s="103"/>
      <c r="O25" s="103"/>
      <c r="P25" s="103"/>
      <c r="Q25" s="103"/>
      <c r="R25" s="103"/>
      <c r="S25" s="103"/>
      <c r="T25" s="103"/>
      <c r="U25" s="103"/>
    </row>
    <row r="26" spans="1:21" ht="12"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2"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2"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2"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2"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2"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2"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2"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2"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2"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2"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2"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2"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2"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2"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2"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2"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12" customHeight="1">
      <c r="A43" s="103"/>
      <c r="B43" s="103"/>
      <c r="C43" s="103"/>
      <c r="D43" s="103"/>
      <c r="E43" s="103"/>
      <c r="F43" s="103"/>
      <c r="G43" s="103"/>
      <c r="H43" s="103"/>
      <c r="I43" s="103"/>
      <c r="J43" s="103"/>
      <c r="K43" s="103"/>
      <c r="L43" s="103"/>
      <c r="M43" s="103"/>
      <c r="N43" s="103"/>
      <c r="O43" s="103"/>
      <c r="P43" s="103"/>
      <c r="Q43" s="103"/>
      <c r="R43" s="103"/>
      <c r="S43" s="103"/>
      <c r="T43" s="103"/>
      <c r="U43" s="103"/>
    </row>
    <row r="44" spans="1:21" ht="12" customHeight="1">
      <c r="A44" s="103"/>
      <c r="B44" s="103"/>
      <c r="C44" s="103"/>
      <c r="D44" s="103"/>
      <c r="E44" s="103"/>
      <c r="F44" s="103"/>
      <c r="G44" s="103"/>
      <c r="H44" s="103"/>
      <c r="I44" s="103"/>
      <c r="J44" s="103"/>
      <c r="K44" s="103"/>
      <c r="L44" s="103"/>
      <c r="M44" s="103"/>
      <c r="N44" s="103"/>
      <c r="O44" s="103"/>
      <c r="P44" s="103"/>
      <c r="Q44" s="103"/>
      <c r="R44" s="103"/>
      <c r="S44" s="103"/>
      <c r="T44" s="103"/>
      <c r="U44" s="103"/>
    </row>
    <row r="45" spans="1:21" ht="12" customHeight="1">
      <c r="A45" s="103"/>
      <c r="B45" s="103"/>
      <c r="C45" s="103"/>
      <c r="D45" s="103"/>
      <c r="E45" s="103"/>
      <c r="F45" s="103"/>
      <c r="G45" s="103"/>
      <c r="H45" s="103"/>
      <c r="I45" s="103"/>
      <c r="J45" s="103"/>
      <c r="K45" s="103"/>
      <c r="L45" s="103"/>
      <c r="M45" s="103"/>
      <c r="N45" s="103"/>
      <c r="O45" s="103"/>
      <c r="P45" s="103"/>
      <c r="Q45" s="103"/>
      <c r="R45" s="103"/>
      <c r="S45" s="103"/>
      <c r="T45" s="103"/>
      <c r="U45" s="103"/>
    </row>
    <row r="46" spans="1:21" ht="12" customHeight="1">
      <c r="A46" s="103"/>
      <c r="B46" s="103"/>
      <c r="C46" s="103"/>
      <c r="D46" s="103"/>
      <c r="E46" s="103"/>
      <c r="F46" s="103"/>
      <c r="G46" s="103"/>
      <c r="H46" s="103"/>
      <c r="I46" s="103"/>
      <c r="J46" s="103"/>
      <c r="K46" s="103"/>
      <c r="L46" s="103"/>
      <c r="M46" s="103"/>
      <c r="N46" s="103"/>
      <c r="O46" s="103"/>
      <c r="P46" s="103"/>
      <c r="Q46" s="103"/>
      <c r="R46" s="103"/>
      <c r="S46" s="103"/>
      <c r="T46" s="103"/>
      <c r="U46" s="103"/>
    </row>
    <row r="47" spans="1:21" ht="12" customHeight="1">
      <c r="A47" s="103"/>
      <c r="B47" s="103"/>
      <c r="C47" s="103"/>
      <c r="D47" s="103"/>
      <c r="E47" s="103"/>
      <c r="F47" s="103"/>
      <c r="G47" s="103"/>
      <c r="H47" s="103"/>
      <c r="I47" s="103"/>
      <c r="J47" s="103"/>
      <c r="K47" s="103"/>
      <c r="L47" s="103"/>
      <c r="M47" s="103"/>
      <c r="N47" s="103"/>
      <c r="O47" s="103"/>
      <c r="P47" s="103"/>
      <c r="Q47" s="103"/>
      <c r="R47" s="103"/>
      <c r="S47" s="103"/>
      <c r="T47" s="103"/>
      <c r="U47" s="103"/>
    </row>
    <row r="48" spans="1:21" ht="12" customHeight="1">
      <c r="A48" s="103"/>
      <c r="B48" s="103"/>
      <c r="C48" s="103"/>
      <c r="D48" s="103"/>
      <c r="E48" s="103"/>
      <c r="F48" s="103"/>
      <c r="G48" s="103"/>
      <c r="H48" s="103"/>
      <c r="I48" s="103"/>
      <c r="J48" s="103"/>
      <c r="K48" s="103"/>
      <c r="L48" s="103"/>
      <c r="M48" s="103"/>
      <c r="N48" s="103"/>
      <c r="O48" s="103"/>
      <c r="P48" s="103"/>
      <c r="Q48" s="103"/>
      <c r="R48" s="103"/>
      <c r="S48" s="103"/>
      <c r="T48" s="103"/>
      <c r="U48" s="103"/>
    </row>
    <row r="49" spans="1:21" ht="12" customHeight="1">
      <c r="A49" s="103"/>
      <c r="B49" s="103"/>
      <c r="C49" s="103"/>
      <c r="D49" s="103"/>
      <c r="E49" s="103"/>
      <c r="F49" s="103"/>
      <c r="G49" s="103"/>
      <c r="H49" s="103"/>
      <c r="I49" s="103"/>
      <c r="J49" s="103"/>
      <c r="K49" s="103"/>
      <c r="L49" s="103"/>
      <c r="M49" s="103"/>
      <c r="N49" s="103"/>
      <c r="O49" s="103"/>
      <c r="P49" s="103"/>
      <c r="Q49" s="103"/>
      <c r="R49" s="103"/>
      <c r="S49" s="103"/>
      <c r="T49" s="103"/>
      <c r="U49" s="103"/>
    </row>
    <row r="50" spans="1:21" ht="12" customHeight="1">
      <c r="A50" s="103"/>
      <c r="B50" s="103"/>
      <c r="C50" s="103"/>
      <c r="D50" s="103"/>
      <c r="E50" s="103"/>
      <c r="F50" s="103"/>
      <c r="G50" s="103"/>
      <c r="H50" s="103"/>
      <c r="I50" s="103"/>
      <c r="J50" s="103"/>
      <c r="K50" s="103"/>
      <c r="L50" s="103"/>
      <c r="M50" s="103"/>
      <c r="N50" s="103"/>
      <c r="O50" s="103"/>
      <c r="P50" s="103"/>
      <c r="Q50" s="103"/>
      <c r="R50" s="103"/>
      <c r="S50" s="103"/>
      <c r="T50" s="103"/>
      <c r="U50" s="103"/>
    </row>
    <row r="51" spans="1:21" ht="12" customHeight="1">
      <c r="A51" s="103"/>
      <c r="B51" s="103"/>
      <c r="C51" s="103"/>
      <c r="D51" s="103"/>
      <c r="E51" s="103"/>
      <c r="F51" s="103"/>
      <c r="G51" s="103"/>
      <c r="H51" s="103"/>
      <c r="I51" s="103"/>
      <c r="J51" s="103"/>
      <c r="K51" s="103"/>
      <c r="L51" s="103"/>
      <c r="M51" s="103"/>
      <c r="N51" s="103"/>
      <c r="O51" s="103"/>
      <c r="P51" s="103"/>
      <c r="Q51" s="103"/>
      <c r="R51" s="103"/>
      <c r="S51" s="103"/>
      <c r="T51" s="103"/>
      <c r="U51" s="103"/>
    </row>
    <row r="52" spans="1:21" ht="12" customHeight="1">
      <c r="A52" s="103"/>
      <c r="B52" s="103"/>
      <c r="C52" s="103"/>
      <c r="D52" s="103"/>
      <c r="E52" s="103"/>
      <c r="F52" s="103"/>
      <c r="G52" s="103"/>
      <c r="H52" s="103"/>
      <c r="I52" s="103"/>
      <c r="J52" s="103"/>
      <c r="K52" s="103"/>
      <c r="L52" s="103"/>
      <c r="M52" s="103"/>
      <c r="N52" s="103"/>
      <c r="O52" s="103"/>
      <c r="P52" s="103"/>
      <c r="Q52" s="103"/>
      <c r="R52" s="103"/>
      <c r="S52" s="103"/>
      <c r="T52" s="103"/>
      <c r="U52" s="103"/>
    </row>
    <row r="53" spans="1:21" ht="12" customHeight="1">
      <c r="A53" s="103"/>
      <c r="B53" s="103"/>
      <c r="C53" s="103"/>
      <c r="D53" s="103"/>
      <c r="E53" s="103"/>
      <c r="F53" s="103"/>
      <c r="G53" s="103"/>
      <c r="H53" s="103"/>
      <c r="I53" s="103"/>
      <c r="J53" s="103"/>
      <c r="K53" s="103"/>
      <c r="L53" s="103"/>
      <c r="M53" s="103"/>
      <c r="N53" s="103"/>
      <c r="O53" s="103"/>
      <c r="P53" s="103"/>
      <c r="Q53" s="103"/>
      <c r="R53" s="103"/>
      <c r="S53" s="103"/>
      <c r="T53" s="103"/>
      <c r="U53" s="103"/>
    </row>
    <row r="54" spans="1:21" ht="12" customHeight="1">
      <c r="A54" s="103"/>
      <c r="B54" s="103"/>
      <c r="C54" s="103"/>
      <c r="D54" s="103"/>
      <c r="E54" s="103"/>
      <c r="F54" s="103"/>
      <c r="G54" s="103"/>
      <c r="H54" s="103"/>
      <c r="I54" s="103"/>
      <c r="J54" s="103"/>
      <c r="K54" s="103"/>
      <c r="L54" s="103"/>
      <c r="M54" s="103"/>
      <c r="N54" s="103"/>
      <c r="O54" s="103"/>
      <c r="P54" s="103"/>
      <c r="Q54" s="103"/>
      <c r="R54" s="103"/>
      <c r="S54" s="103"/>
      <c r="T54" s="103"/>
      <c r="U54" s="103"/>
    </row>
    <row r="55" spans="1:21" ht="12" customHeight="1">
      <c r="A55" s="103"/>
      <c r="B55" s="103"/>
      <c r="C55" s="103"/>
      <c r="D55" s="103"/>
      <c r="E55" s="103"/>
      <c r="F55" s="103"/>
      <c r="G55" s="103"/>
      <c r="H55" s="103"/>
      <c r="I55" s="103"/>
      <c r="J55" s="103"/>
      <c r="K55" s="103"/>
      <c r="L55" s="103"/>
      <c r="M55" s="103"/>
      <c r="N55" s="103"/>
      <c r="O55" s="103"/>
      <c r="P55" s="103"/>
      <c r="Q55" s="103"/>
      <c r="R55" s="103"/>
      <c r="S55" s="103"/>
      <c r="T55" s="103"/>
      <c r="U55" s="103"/>
    </row>
    <row r="56" spans="1:21" ht="12" customHeight="1">
      <c r="A56" s="103"/>
      <c r="B56" s="103"/>
      <c r="C56" s="103"/>
      <c r="D56" s="103"/>
      <c r="E56" s="103"/>
      <c r="F56" s="103"/>
      <c r="G56" s="103"/>
      <c r="H56" s="103"/>
      <c r="I56" s="103"/>
      <c r="J56" s="103"/>
      <c r="K56" s="103"/>
      <c r="L56" s="103"/>
      <c r="M56" s="103"/>
      <c r="N56" s="103"/>
      <c r="O56" s="103"/>
      <c r="P56" s="103"/>
      <c r="Q56" s="103"/>
      <c r="R56" s="103"/>
      <c r="S56" s="103"/>
      <c r="T56" s="103"/>
      <c r="U56" s="103"/>
    </row>
    <row r="57" spans="1:21" ht="12" customHeight="1">
      <c r="A57" s="103"/>
      <c r="B57" s="103"/>
      <c r="C57" s="103"/>
      <c r="D57" s="103"/>
      <c r="E57" s="103"/>
      <c r="F57" s="103"/>
      <c r="G57" s="103"/>
      <c r="H57" s="103"/>
      <c r="I57" s="103"/>
      <c r="J57" s="103"/>
      <c r="K57" s="103"/>
      <c r="L57" s="103"/>
      <c r="M57" s="103"/>
      <c r="N57" s="103"/>
      <c r="O57" s="103"/>
      <c r="P57" s="103"/>
      <c r="Q57" s="103"/>
      <c r="R57" s="103"/>
      <c r="S57" s="103"/>
      <c r="T57" s="103"/>
      <c r="U57" s="103"/>
    </row>
    <row r="58" spans="1:21" ht="12" customHeight="1">
      <c r="A58" s="103"/>
      <c r="B58" s="103"/>
      <c r="C58" s="103"/>
      <c r="D58" s="103"/>
      <c r="E58" s="103"/>
      <c r="F58" s="103"/>
      <c r="G58" s="103"/>
      <c r="H58" s="103"/>
      <c r="I58" s="103"/>
      <c r="J58" s="103"/>
      <c r="K58" s="103"/>
      <c r="L58" s="103"/>
      <c r="M58" s="103"/>
      <c r="N58" s="103"/>
      <c r="O58" s="103"/>
      <c r="P58" s="103"/>
      <c r="Q58" s="103"/>
      <c r="R58" s="103"/>
      <c r="S58" s="103"/>
      <c r="T58" s="103"/>
      <c r="U58" s="103"/>
    </row>
    <row r="59" spans="1:21" ht="12" customHeight="1">
      <c r="A59" s="103"/>
      <c r="B59" s="103"/>
      <c r="C59" s="103"/>
      <c r="D59" s="103"/>
      <c r="E59" s="103"/>
      <c r="F59" s="103"/>
      <c r="G59" s="103"/>
      <c r="H59" s="103"/>
      <c r="I59" s="103"/>
      <c r="J59" s="103"/>
      <c r="K59" s="103"/>
      <c r="L59" s="103"/>
      <c r="M59" s="103"/>
      <c r="N59" s="103"/>
      <c r="O59" s="103"/>
      <c r="P59" s="103"/>
      <c r="Q59" s="103"/>
      <c r="R59" s="103"/>
      <c r="S59" s="103"/>
      <c r="T59" s="103"/>
      <c r="U59" s="103"/>
    </row>
    <row r="60" spans="1:21" ht="12" customHeight="1">
      <c r="A60" s="103"/>
      <c r="B60" s="103"/>
      <c r="C60" s="103"/>
      <c r="D60" s="103"/>
      <c r="E60" s="103"/>
      <c r="F60" s="103"/>
      <c r="G60" s="103"/>
      <c r="H60" s="103"/>
      <c r="I60" s="103"/>
      <c r="J60" s="103"/>
      <c r="K60" s="103"/>
      <c r="L60" s="103"/>
      <c r="M60" s="103"/>
      <c r="N60" s="103"/>
      <c r="O60" s="103"/>
      <c r="P60" s="103"/>
      <c r="Q60" s="103"/>
      <c r="R60" s="103"/>
      <c r="S60" s="103"/>
      <c r="T60" s="103"/>
      <c r="U60" s="103"/>
    </row>
    <row r="61" spans="1:21" ht="12" customHeight="1">
      <c r="A61" s="103"/>
      <c r="B61" s="103"/>
      <c r="C61" s="103"/>
      <c r="D61" s="103"/>
      <c r="E61" s="103"/>
      <c r="F61" s="103"/>
      <c r="G61" s="103"/>
      <c r="H61" s="103"/>
      <c r="I61" s="103"/>
      <c r="J61" s="103"/>
      <c r="K61" s="103"/>
      <c r="L61" s="103"/>
      <c r="M61" s="103"/>
      <c r="N61" s="103"/>
      <c r="O61" s="103"/>
      <c r="P61" s="103"/>
      <c r="Q61" s="103"/>
      <c r="R61" s="103"/>
      <c r="S61" s="103"/>
      <c r="T61" s="103"/>
      <c r="U61" s="103"/>
    </row>
    <row r="62" spans="1:21" ht="12" customHeight="1">
      <c r="A62" s="103"/>
      <c r="B62" s="103"/>
      <c r="C62" s="103"/>
      <c r="D62" s="103"/>
      <c r="E62" s="103"/>
      <c r="F62" s="103"/>
      <c r="G62" s="103"/>
      <c r="H62" s="103"/>
      <c r="I62" s="103"/>
      <c r="J62" s="103"/>
      <c r="K62" s="103"/>
      <c r="L62" s="103"/>
      <c r="M62" s="103"/>
      <c r="N62" s="103"/>
      <c r="O62" s="103"/>
      <c r="P62" s="103"/>
      <c r="Q62" s="103"/>
      <c r="R62" s="103"/>
      <c r="S62" s="103"/>
      <c r="T62" s="103"/>
      <c r="U62" s="103"/>
    </row>
    <row r="63" spans="1:21" ht="12" customHeight="1">
      <c r="A63" s="103"/>
      <c r="B63" s="103"/>
      <c r="C63" s="103"/>
      <c r="D63" s="103"/>
      <c r="E63" s="103"/>
      <c r="F63" s="103"/>
      <c r="G63" s="103"/>
      <c r="H63" s="103"/>
      <c r="I63" s="103"/>
      <c r="J63" s="103"/>
      <c r="K63" s="103"/>
      <c r="L63" s="103"/>
      <c r="M63" s="103"/>
      <c r="N63" s="103"/>
      <c r="O63" s="103"/>
      <c r="P63" s="103"/>
      <c r="Q63" s="103"/>
      <c r="R63" s="103"/>
      <c r="S63" s="103"/>
      <c r="T63" s="103"/>
      <c r="U63" s="103"/>
    </row>
    <row r="64" spans="1:21" ht="12" customHeight="1">
      <c r="A64" s="103"/>
      <c r="B64" s="103"/>
      <c r="C64" s="103"/>
      <c r="D64" s="103"/>
      <c r="E64" s="103"/>
      <c r="F64" s="103"/>
      <c r="G64" s="103"/>
      <c r="H64" s="103"/>
      <c r="I64" s="103"/>
      <c r="J64" s="103"/>
      <c r="K64" s="103"/>
      <c r="L64" s="103"/>
      <c r="M64" s="103"/>
      <c r="N64" s="103"/>
      <c r="O64" s="103"/>
      <c r="P64" s="103"/>
      <c r="Q64" s="103"/>
      <c r="R64" s="103"/>
      <c r="S64" s="103"/>
      <c r="T64" s="103"/>
      <c r="U64" s="103"/>
    </row>
    <row r="65" spans="1:21" ht="12" customHeight="1">
      <c r="A65" s="103"/>
      <c r="B65" s="103"/>
      <c r="C65" s="103"/>
      <c r="D65" s="103"/>
      <c r="E65" s="103"/>
      <c r="F65" s="103"/>
      <c r="G65" s="103"/>
      <c r="H65" s="103"/>
      <c r="I65" s="103"/>
      <c r="J65" s="103"/>
      <c r="K65" s="103"/>
      <c r="L65" s="103"/>
      <c r="M65" s="103"/>
      <c r="N65" s="103"/>
      <c r="O65" s="103"/>
      <c r="P65" s="103"/>
      <c r="Q65" s="103"/>
      <c r="R65" s="103"/>
      <c r="S65" s="103"/>
      <c r="T65" s="103"/>
      <c r="U65" s="103"/>
    </row>
    <row r="66" spans="1:21" ht="12" customHeight="1">
      <c r="A66" s="103"/>
      <c r="B66" s="103"/>
      <c r="C66" s="103"/>
      <c r="D66" s="103"/>
      <c r="E66" s="103"/>
      <c r="F66" s="103"/>
      <c r="G66" s="103"/>
      <c r="H66" s="103"/>
      <c r="I66" s="103"/>
      <c r="J66" s="103"/>
      <c r="K66" s="103"/>
      <c r="L66" s="103"/>
      <c r="M66" s="103"/>
      <c r="N66" s="103"/>
      <c r="O66" s="103"/>
      <c r="P66" s="103"/>
      <c r="Q66" s="103"/>
      <c r="R66" s="103"/>
      <c r="S66" s="103"/>
      <c r="T66" s="103"/>
      <c r="U66" s="103"/>
    </row>
    <row r="67" spans="1:21" ht="12" customHeight="1">
      <c r="A67" s="103"/>
      <c r="B67" s="103"/>
      <c r="C67" s="103"/>
      <c r="D67" s="103"/>
      <c r="E67" s="103"/>
      <c r="F67" s="103"/>
      <c r="G67" s="103"/>
      <c r="H67" s="103"/>
      <c r="I67" s="103"/>
      <c r="J67" s="103"/>
      <c r="K67" s="103"/>
      <c r="L67" s="103"/>
      <c r="M67" s="103"/>
      <c r="N67" s="103"/>
      <c r="O67" s="103"/>
      <c r="P67" s="103"/>
      <c r="Q67" s="103"/>
      <c r="R67" s="103"/>
      <c r="S67" s="103"/>
      <c r="T67" s="103"/>
      <c r="U67" s="103"/>
    </row>
    <row r="68" spans="1:21" ht="12" customHeight="1">
      <c r="A68" s="103"/>
      <c r="B68" s="103"/>
      <c r="C68" s="103"/>
      <c r="D68" s="103"/>
      <c r="E68" s="103"/>
      <c r="F68" s="103"/>
      <c r="G68" s="103"/>
      <c r="H68" s="103"/>
      <c r="I68" s="103"/>
      <c r="J68" s="103"/>
      <c r="K68" s="103"/>
      <c r="L68" s="103"/>
      <c r="M68" s="103"/>
      <c r="N68" s="103"/>
      <c r="O68" s="103"/>
      <c r="P68" s="103"/>
      <c r="Q68" s="103"/>
      <c r="R68" s="103"/>
      <c r="S68" s="103"/>
      <c r="T68" s="103"/>
      <c r="U68" s="103"/>
    </row>
    <row r="69" spans="1:21" ht="12" customHeight="1">
      <c r="A69" s="103"/>
      <c r="B69" s="103"/>
      <c r="C69" s="103"/>
      <c r="D69" s="103"/>
      <c r="E69" s="103"/>
      <c r="F69" s="103"/>
      <c r="G69" s="103"/>
      <c r="H69" s="103"/>
      <c r="I69" s="103"/>
      <c r="J69" s="103"/>
      <c r="K69" s="103"/>
      <c r="L69" s="103"/>
      <c r="M69" s="103"/>
      <c r="N69" s="103"/>
      <c r="O69" s="103"/>
      <c r="P69" s="103"/>
      <c r="Q69" s="103"/>
      <c r="R69" s="103"/>
      <c r="S69" s="103"/>
      <c r="T69" s="103"/>
      <c r="U69" s="103"/>
    </row>
    <row r="70" spans="1:21" ht="12" customHeight="1">
      <c r="A70" s="103"/>
      <c r="B70" s="103"/>
      <c r="C70" s="103"/>
      <c r="D70" s="103"/>
      <c r="E70" s="103"/>
      <c r="F70" s="103"/>
      <c r="G70" s="103"/>
      <c r="H70" s="103"/>
      <c r="I70" s="103"/>
      <c r="J70" s="103"/>
      <c r="K70" s="103"/>
      <c r="L70" s="103"/>
      <c r="M70" s="103"/>
      <c r="N70" s="103"/>
      <c r="O70" s="103"/>
      <c r="P70" s="103"/>
      <c r="Q70" s="103"/>
      <c r="R70" s="103"/>
      <c r="S70" s="103"/>
      <c r="T70" s="103"/>
      <c r="U70" s="103"/>
    </row>
    <row r="71" spans="1:21" ht="12" customHeight="1">
      <c r="A71" s="103"/>
      <c r="B71" s="103"/>
      <c r="C71" s="103"/>
      <c r="D71" s="103"/>
      <c r="E71" s="103"/>
      <c r="F71" s="103"/>
      <c r="G71" s="103"/>
      <c r="H71" s="103"/>
      <c r="I71" s="103"/>
      <c r="J71" s="103"/>
      <c r="K71" s="103"/>
      <c r="L71" s="103"/>
      <c r="M71" s="103"/>
      <c r="N71" s="103"/>
      <c r="O71" s="103"/>
      <c r="P71" s="103"/>
      <c r="Q71" s="103"/>
      <c r="R71" s="103"/>
      <c r="S71" s="103"/>
      <c r="T71" s="103"/>
      <c r="U71" s="103"/>
    </row>
    <row r="72" spans="1:21" ht="12" customHeight="1">
      <c r="A72" s="103"/>
      <c r="B72" s="103"/>
      <c r="C72" s="103"/>
      <c r="D72" s="103"/>
      <c r="E72" s="103"/>
      <c r="F72" s="103"/>
      <c r="G72" s="103"/>
      <c r="H72" s="103"/>
      <c r="I72" s="103"/>
      <c r="J72" s="103"/>
      <c r="K72" s="103"/>
      <c r="L72" s="103"/>
      <c r="M72" s="103"/>
      <c r="N72" s="103"/>
      <c r="O72" s="103"/>
      <c r="P72" s="103"/>
      <c r="Q72" s="103"/>
      <c r="R72" s="103"/>
      <c r="S72" s="103"/>
      <c r="T72" s="103"/>
      <c r="U72" s="103"/>
    </row>
    <row r="73" spans="1:21" ht="12" customHeight="1">
      <c r="A73" s="103"/>
      <c r="B73" s="103"/>
      <c r="C73" s="103"/>
      <c r="D73" s="103"/>
      <c r="E73" s="103"/>
      <c r="F73" s="103"/>
      <c r="G73" s="103"/>
      <c r="H73" s="103"/>
      <c r="I73" s="103"/>
      <c r="J73" s="103"/>
      <c r="K73" s="103"/>
      <c r="L73" s="103"/>
      <c r="M73" s="103"/>
      <c r="N73" s="103"/>
      <c r="O73" s="103"/>
      <c r="P73" s="103"/>
      <c r="Q73" s="103"/>
      <c r="R73" s="103"/>
      <c r="S73" s="103"/>
      <c r="T73" s="103"/>
      <c r="U73" s="103"/>
    </row>
    <row r="74" spans="1:21" ht="12" customHeight="1">
      <c r="A74" s="103"/>
      <c r="B74" s="103"/>
      <c r="C74" s="103"/>
      <c r="D74" s="103"/>
      <c r="E74" s="103"/>
      <c r="F74" s="103"/>
      <c r="G74" s="103"/>
      <c r="H74" s="103"/>
      <c r="I74" s="103"/>
      <c r="J74" s="103"/>
      <c r="K74" s="103"/>
      <c r="L74" s="103"/>
      <c r="M74" s="103"/>
      <c r="N74" s="103"/>
      <c r="O74" s="103"/>
      <c r="P74" s="103"/>
      <c r="Q74" s="103"/>
      <c r="R74" s="103"/>
      <c r="S74" s="103"/>
      <c r="T74" s="103"/>
      <c r="U74" s="103"/>
    </row>
    <row r="75" spans="1:21" ht="12" customHeight="1">
      <c r="A75" s="103"/>
      <c r="B75" s="103"/>
      <c r="C75" s="103"/>
      <c r="D75" s="103"/>
      <c r="E75" s="103"/>
      <c r="F75" s="103"/>
      <c r="G75" s="103"/>
      <c r="H75" s="103"/>
      <c r="I75" s="103"/>
      <c r="J75" s="103"/>
      <c r="K75" s="103"/>
      <c r="L75" s="103"/>
      <c r="M75" s="103"/>
      <c r="N75" s="103"/>
      <c r="O75" s="103"/>
      <c r="P75" s="103"/>
      <c r="Q75" s="103"/>
      <c r="R75" s="103"/>
      <c r="S75" s="103"/>
      <c r="T75" s="103"/>
      <c r="U75" s="103"/>
    </row>
    <row r="76" spans="1:21" ht="12" customHeight="1">
      <c r="A76" s="103"/>
      <c r="B76" s="103"/>
      <c r="C76" s="103"/>
      <c r="D76" s="103"/>
      <c r="E76" s="103"/>
      <c r="F76" s="103"/>
      <c r="G76" s="103"/>
      <c r="H76" s="103"/>
      <c r="I76" s="103"/>
      <c r="J76" s="103"/>
      <c r="K76" s="103"/>
      <c r="L76" s="103"/>
      <c r="M76" s="103"/>
      <c r="N76" s="103"/>
      <c r="O76" s="103"/>
      <c r="P76" s="103"/>
      <c r="Q76" s="103"/>
      <c r="R76" s="103"/>
      <c r="S76" s="103"/>
      <c r="T76" s="103"/>
      <c r="U76" s="103"/>
    </row>
    <row r="77" spans="1:21" ht="12" customHeight="1">
      <c r="A77" s="103"/>
      <c r="B77" s="103"/>
      <c r="C77" s="103"/>
      <c r="D77" s="103"/>
      <c r="E77" s="103"/>
      <c r="F77" s="103"/>
      <c r="G77" s="103"/>
      <c r="H77" s="103"/>
      <c r="I77" s="103"/>
      <c r="J77" s="103"/>
      <c r="K77" s="103"/>
      <c r="L77" s="103"/>
      <c r="M77" s="103"/>
      <c r="N77" s="103"/>
      <c r="O77" s="103"/>
      <c r="P77" s="103"/>
      <c r="Q77" s="103"/>
      <c r="R77" s="103"/>
      <c r="S77" s="103"/>
      <c r="T77" s="103"/>
      <c r="U77" s="103"/>
    </row>
    <row r="78" spans="1:21" ht="12" customHeight="1">
      <c r="A78" s="103"/>
      <c r="B78" s="103"/>
      <c r="C78" s="103"/>
      <c r="D78" s="103"/>
      <c r="E78" s="103"/>
      <c r="F78" s="103"/>
      <c r="G78" s="103"/>
      <c r="H78" s="103"/>
      <c r="I78" s="103"/>
      <c r="J78" s="103"/>
      <c r="K78" s="103"/>
      <c r="L78" s="103"/>
      <c r="M78" s="103"/>
      <c r="N78" s="103"/>
      <c r="O78" s="103"/>
      <c r="P78" s="103"/>
      <c r="Q78" s="103"/>
      <c r="R78" s="103"/>
      <c r="S78" s="103"/>
      <c r="T78" s="103"/>
      <c r="U78" s="103"/>
    </row>
    <row r="79" spans="1:21" ht="12" customHeight="1">
      <c r="A79" s="103"/>
      <c r="B79" s="103"/>
      <c r="C79" s="103"/>
      <c r="D79" s="103"/>
      <c r="E79" s="103"/>
      <c r="F79" s="103"/>
      <c r="G79" s="103"/>
      <c r="H79" s="103"/>
      <c r="I79" s="103"/>
      <c r="J79" s="103"/>
      <c r="K79" s="103"/>
      <c r="L79" s="103"/>
      <c r="M79" s="103"/>
      <c r="N79" s="103"/>
      <c r="O79" s="103"/>
      <c r="P79" s="103"/>
      <c r="Q79" s="103"/>
      <c r="R79" s="103"/>
      <c r="S79" s="103"/>
      <c r="T79" s="103"/>
      <c r="U79" s="103"/>
    </row>
    <row r="80" spans="1:21" ht="12" customHeight="1">
      <c r="A80" s="103"/>
      <c r="B80" s="103"/>
      <c r="C80" s="103"/>
      <c r="D80" s="103"/>
      <c r="E80" s="103"/>
      <c r="F80" s="103"/>
      <c r="G80" s="103"/>
      <c r="H80" s="103"/>
      <c r="I80" s="103"/>
      <c r="J80" s="103"/>
      <c r="K80" s="103"/>
      <c r="L80" s="103"/>
      <c r="M80" s="103"/>
      <c r="N80" s="103"/>
      <c r="O80" s="103"/>
      <c r="P80" s="103"/>
      <c r="Q80" s="103"/>
      <c r="R80" s="103"/>
      <c r="S80" s="103"/>
      <c r="T80" s="103"/>
      <c r="U80" s="103"/>
    </row>
    <row r="81" spans="1:21" ht="12" customHeight="1">
      <c r="A81" s="103"/>
      <c r="B81" s="103"/>
      <c r="C81" s="103"/>
      <c r="D81" s="103"/>
      <c r="E81" s="103"/>
      <c r="F81" s="103"/>
      <c r="G81" s="103"/>
      <c r="H81" s="103"/>
      <c r="I81" s="103"/>
      <c r="J81" s="103"/>
      <c r="K81" s="103"/>
      <c r="L81" s="103"/>
      <c r="M81" s="103"/>
      <c r="N81" s="103"/>
      <c r="O81" s="103"/>
      <c r="P81" s="103"/>
      <c r="Q81" s="103"/>
      <c r="R81" s="103"/>
      <c r="S81" s="103"/>
      <c r="T81" s="103"/>
      <c r="U81" s="103"/>
    </row>
    <row r="82" spans="1:21" ht="12" customHeight="1">
      <c r="A82" s="103"/>
      <c r="B82" s="103"/>
      <c r="C82" s="103"/>
      <c r="D82" s="103"/>
      <c r="E82" s="103"/>
      <c r="F82" s="103"/>
      <c r="G82" s="103"/>
      <c r="H82" s="103"/>
      <c r="I82" s="103"/>
      <c r="J82" s="103"/>
      <c r="K82" s="103"/>
      <c r="L82" s="103"/>
      <c r="M82" s="103"/>
      <c r="N82" s="103"/>
      <c r="O82" s="103"/>
      <c r="P82" s="103"/>
      <c r="Q82" s="103"/>
      <c r="R82" s="103"/>
      <c r="S82" s="103"/>
      <c r="T82" s="103"/>
      <c r="U82" s="103"/>
    </row>
    <row r="83" spans="1:21" ht="12" customHeight="1">
      <c r="A83" s="103"/>
      <c r="B83" s="103"/>
      <c r="C83" s="103"/>
      <c r="D83" s="103"/>
      <c r="E83" s="103"/>
      <c r="F83" s="103"/>
      <c r="G83" s="103"/>
      <c r="H83" s="103"/>
      <c r="I83" s="103"/>
      <c r="J83" s="103"/>
      <c r="K83" s="103"/>
      <c r="L83" s="103"/>
      <c r="M83" s="103"/>
      <c r="N83" s="103"/>
      <c r="O83" s="103"/>
      <c r="P83" s="103"/>
      <c r="Q83" s="103"/>
      <c r="R83" s="103"/>
      <c r="S83" s="103"/>
      <c r="T83" s="103"/>
      <c r="U83" s="103"/>
    </row>
    <row r="84" spans="1:21" ht="12" customHeight="1">
      <c r="A84" s="103"/>
      <c r="B84" s="103"/>
      <c r="C84" s="103"/>
      <c r="D84" s="103"/>
      <c r="E84" s="103"/>
      <c r="F84" s="103"/>
      <c r="G84" s="103"/>
      <c r="H84" s="103"/>
      <c r="I84" s="103"/>
      <c r="J84" s="103"/>
      <c r="K84" s="103"/>
      <c r="L84" s="103"/>
      <c r="M84" s="103"/>
      <c r="N84" s="103"/>
      <c r="O84" s="103"/>
      <c r="P84" s="103"/>
      <c r="Q84" s="103"/>
      <c r="R84" s="103"/>
      <c r="S84" s="103"/>
      <c r="T84" s="103"/>
      <c r="U84" s="103"/>
    </row>
    <row r="85" spans="1:21" ht="12" customHeight="1">
      <c r="A85" s="103"/>
      <c r="B85" s="103"/>
      <c r="C85" s="103"/>
      <c r="D85" s="103"/>
      <c r="E85" s="103"/>
      <c r="F85" s="103"/>
      <c r="G85" s="103"/>
      <c r="H85" s="103"/>
      <c r="I85" s="103"/>
      <c r="J85" s="103"/>
      <c r="K85" s="103"/>
      <c r="L85" s="103"/>
      <c r="M85" s="103"/>
      <c r="N85" s="103"/>
      <c r="O85" s="103"/>
      <c r="P85" s="103"/>
      <c r="Q85" s="103"/>
      <c r="R85" s="103"/>
      <c r="S85" s="103"/>
      <c r="T85" s="103"/>
      <c r="U85" s="103"/>
    </row>
    <row r="86" spans="1:21" ht="12" customHeight="1">
      <c r="A86" s="103"/>
      <c r="B86" s="103"/>
      <c r="C86" s="103"/>
      <c r="D86" s="103"/>
      <c r="E86" s="103"/>
      <c r="F86" s="103"/>
      <c r="G86" s="103"/>
      <c r="H86" s="103"/>
      <c r="I86" s="103"/>
      <c r="J86" s="103"/>
      <c r="K86" s="103"/>
      <c r="L86" s="103"/>
      <c r="M86" s="103"/>
      <c r="N86" s="103"/>
      <c r="O86" s="103"/>
      <c r="P86" s="103"/>
      <c r="Q86" s="103"/>
      <c r="R86" s="103"/>
      <c r="S86" s="103"/>
      <c r="T86" s="103"/>
      <c r="U86" s="103"/>
    </row>
    <row r="87" spans="1:21" ht="12" customHeight="1">
      <c r="A87" s="103"/>
      <c r="B87" s="103"/>
      <c r="C87" s="103"/>
      <c r="D87" s="103"/>
      <c r="E87" s="103"/>
      <c r="F87" s="103"/>
      <c r="G87" s="103"/>
      <c r="H87" s="103"/>
      <c r="I87" s="103"/>
      <c r="J87" s="103"/>
      <c r="K87" s="103"/>
      <c r="L87" s="103"/>
      <c r="M87" s="103"/>
      <c r="N87" s="103"/>
      <c r="O87" s="103"/>
      <c r="P87" s="103"/>
      <c r="Q87" s="103"/>
      <c r="R87" s="103"/>
      <c r="S87" s="103"/>
      <c r="T87" s="103"/>
      <c r="U87" s="103"/>
    </row>
    <row r="88" spans="1:21" ht="12" customHeight="1">
      <c r="A88" s="103"/>
      <c r="B88" s="103"/>
      <c r="C88" s="103"/>
      <c r="D88" s="103"/>
      <c r="E88" s="103"/>
      <c r="F88" s="103"/>
      <c r="G88" s="103"/>
      <c r="H88" s="103"/>
      <c r="I88" s="103"/>
      <c r="J88" s="103"/>
      <c r="K88" s="103"/>
      <c r="L88" s="103"/>
      <c r="M88" s="103"/>
      <c r="N88" s="103"/>
      <c r="O88" s="103"/>
      <c r="P88" s="103"/>
      <c r="Q88" s="103"/>
      <c r="R88" s="103"/>
      <c r="S88" s="103"/>
      <c r="T88" s="103"/>
      <c r="U88" s="103"/>
    </row>
    <row r="89" spans="1:21" ht="12" customHeight="1">
      <c r="A89" s="103"/>
      <c r="B89" s="103"/>
      <c r="C89" s="103"/>
      <c r="D89" s="103"/>
      <c r="E89" s="103"/>
      <c r="F89" s="103"/>
      <c r="G89" s="103"/>
      <c r="H89" s="103"/>
      <c r="I89" s="103"/>
      <c r="J89" s="103"/>
      <c r="K89" s="103"/>
      <c r="L89" s="103"/>
      <c r="M89" s="103"/>
      <c r="N89" s="103"/>
      <c r="O89" s="103"/>
      <c r="P89" s="103"/>
      <c r="Q89" s="103"/>
      <c r="R89" s="103"/>
      <c r="S89" s="103"/>
      <c r="T89" s="103"/>
      <c r="U89" s="103"/>
    </row>
    <row r="90" spans="1:21" ht="12" customHeight="1">
      <c r="A90" s="103"/>
      <c r="B90" s="103"/>
      <c r="C90" s="103"/>
      <c r="D90" s="103"/>
      <c r="E90" s="103"/>
      <c r="F90" s="103"/>
      <c r="G90" s="103"/>
      <c r="H90" s="103"/>
      <c r="I90" s="103"/>
      <c r="J90" s="103"/>
      <c r="K90" s="103"/>
      <c r="L90" s="103"/>
      <c r="M90" s="103"/>
      <c r="N90" s="103"/>
      <c r="O90" s="103"/>
      <c r="P90" s="103"/>
      <c r="Q90" s="103"/>
      <c r="R90" s="103"/>
      <c r="S90" s="103"/>
      <c r="T90" s="103"/>
      <c r="U90" s="103"/>
    </row>
    <row r="91" spans="1:21" ht="12" customHeight="1">
      <c r="A91" s="103"/>
      <c r="B91" s="103"/>
      <c r="C91" s="103"/>
      <c r="D91" s="103"/>
      <c r="E91" s="103"/>
      <c r="F91" s="103"/>
      <c r="G91" s="103"/>
      <c r="H91" s="103"/>
      <c r="I91" s="103"/>
      <c r="J91" s="103"/>
      <c r="K91" s="103"/>
      <c r="L91" s="103"/>
      <c r="M91" s="103"/>
      <c r="N91" s="103"/>
      <c r="O91" s="103"/>
      <c r="P91" s="103"/>
      <c r="Q91" s="103"/>
      <c r="R91" s="103"/>
      <c r="S91" s="103"/>
      <c r="T91" s="103"/>
      <c r="U91" s="103"/>
    </row>
    <row r="92" spans="1:21" ht="12" customHeight="1">
      <c r="A92" s="103"/>
      <c r="B92" s="103"/>
      <c r="C92" s="103"/>
      <c r="D92" s="103"/>
      <c r="E92" s="103"/>
      <c r="F92" s="103"/>
      <c r="G92" s="103"/>
      <c r="H92" s="103"/>
      <c r="I92" s="103"/>
      <c r="J92" s="103"/>
      <c r="K92" s="103"/>
      <c r="L92" s="103"/>
      <c r="M92" s="103"/>
      <c r="N92" s="103"/>
      <c r="O92" s="103"/>
      <c r="P92" s="103"/>
      <c r="Q92" s="103"/>
      <c r="R92" s="103"/>
      <c r="S92" s="103"/>
      <c r="T92" s="103"/>
      <c r="U92" s="103"/>
    </row>
    <row r="93" spans="1:21" ht="12" customHeight="1">
      <c r="A93" s="103"/>
      <c r="B93" s="103"/>
      <c r="C93" s="103"/>
      <c r="D93" s="103"/>
      <c r="E93" s="103"/>
      <c r="F93" s="103"/>
      <c r="G93" s="103"/>
      <c r="H93" s="103"/>
      <c r="I93" s="103"/>
      <c r="J93" s="103"/>
      <c r="K93" s="103"/>
      <c r="L93" s="103"/>
      <c r="M93" s="103"/>
      <c r="N93" s="103"/>
      <c r="O93" s="103"/>
      <c r="P93" s="103"/>
      <c r="Q93" s="103"/>
      <c r="R93" s="103"/>
      <c r="S93" s="103"/>
      <c r="T93" s="103"/>
      <c r="U93" s="103"/>
    </row>
    <row r="94" spans="1:21" ht="12" customHeight="1">
      <c r="A94" s="103"/>
      <c r="B94" s="103"/>
      <c r="C94" s="103"/>
      <c r="D94" s="103"/>
      <c r="E94" s="103"/>
      <c r="F94" s="103"/>
      <c r="G94" s="103"/>
      <c r="H94" s="103"/>
      <c r="I94" s="103"/>
      <c r="J94" s="103"/>
      <c r="K94" s="103"/>
      <c r="L94" s="103"/>
      <c r="M94" s="103"/>
      <c r="N94" s="103"/>
      <c r="O94" s="103"/>
      <c r="P94" s="103"/>
      <c r="Q94" s="103"/>
      <c r="R94" s="103"/>
      <c r="S94" s="103"/>
      <c r="T94" s="103"/>
      <c r="U94" s="103"/>
    </row>
    <row r="95" spans="1:21" ht="12" customHeight="1">
      <c r="A95" s="103"/>
      <c r="B95" s="103"/>
      <c r="C95" s="103"/>
      <c r="D95" s="103"/>
      <c r="E95" s="103"/>
      <c r="F95" s="103"/>
      <c r="G95" s="103"/>
      <c r="H95" s="103"/>
      <c r="I95" s="103"/>
      <c r="J95" s="103"/>
      <c r="K95" s="103"/>
      <c r="L95" s="103"/>
      <c r="M95" s="103"/>
      <c r="N95" s="103"/>
      <c r="O95" s="103"/>
      <c r="P95" s="103"/>
      <c r="Q95" s="103"/>
      <c r="R95" s="103"/>
      <c r="S95" s="103"/>
      <c r="T95" s="103"/>
      <c r="U95" s="103"/>
    </row>
    <row r="96" spans="1:21" ht="12" customHeight="1">
      <c r="A96" s="103"/>
      <c r="B96" s="103"/>
      <c r="C96" s="103"/>
      <c r="D96" s="103"/>
      <c r="E96" s="103"/>
      <c r="F96" s="103"/>
      <c r="G96" s="103"/>
      <c r="H96" s="103"/>
      <c r="I96" s="103"/>
      <c r="J96" s="103"/>
      <c r="K96" s="103"/>
      <c r="L96" s="103"/>
      <c r="M96" s="103"/>
      <c r="N96" s="103"/>
      <c r="O96" s="103"/>
      <c r="P96" s="103"/>
      <c r="Q96" s="103"/>
      <c r="R96" s="103"/>
      <c r="S96" s="103"/>
      <c r="T96" s="103"/>
      <c r="U96" s="103"/>
    </row>
    <row r="97" spans="1:21" ht="12" customHeight="1">
      <c r="A97" s="103"/>
      <c r="B97" s="103"/>
      <c r="C97" s="103"/>
      <c r="D97" s="103"/>
      <c r="E97" s="103"/>
      <c r="F97" s="103"/>
      <c r="G97" s="103"/>
      <c r="H97" s="103"/>
      <c r="I97" s="103"/>
      <c r="J97" s="103"/>
      <c r="K97" s="103"/>
      <c r="L97" s="103"/>
      <c r="M97" s="103"/>
      <c r="N97" s="103"/>
      <c r="O97" s="103"/>
      <c r="P97" s="103"/>
      <c r="Q97" s="103"/>
      <c r="R97" s="103"/>
      <c r="S97" s="103"/>
      <c r="T97" s="103"/>
      <c r="U97" s="103"/>
    </row>
    <row r="98" spans="1:21" ht="12" customHeight="1">
      <c r="A98" s="103"/>
      <c r="B98" s="103"/>
      <c r="C98" s="103"/>
      <c r="D98" s="103"/>
      <c r="E98" s="103"/>
      <c r="F98" s="103"/>
      <c r="G98" s="103"/>
      <c r="H98" s="103"/>
      <c r="I98" s="103"/>
      <c r="J98" s="103"/>
      <c r="K98" s="103"/>
      <c r="L98" s="103"/>
      <c r="M98" s="103"/>
      <c r="N98" s="103"/>
      <c r="O98" s="103"/>
      <c r="P98" s="103"/>
      <c r="Q98" s="103"/>
      <c r="R98" s="103"/>
      <c r="S98" s="103"/>
      <c r="T98" s="103"/>
      <c r="U98" s="103"/>
    </row>
    <row r="99" spans="1:21" ht="12" customHeight="1">
      <c r="A99" s="103"/>
      <c r="B99" s="103"/>
      <c r="C99" s="103"/>
      <c r="D99" s="103"/>
      <c r="E99" s="103"/>
      <c r="F99" s="103"/>
      <c r="G99" s="103"/>
      <c r="H99" s="103"/>
      <c r="I99" s="103"/>
      <c r="J99" s="103"/>
      <c r="K99" s="103"/>
      <c r="L99" s="103"/>
      <c r="M99" s="103"/>
      <c r="N99" s="103"/>
      <c r="O99" s="103"/>
      <c r="P99" s="103"/>
      <c r="Q99" s="103"/>
      <c r="R99" s="103"/>
      <c r="S99" s="103"/>
      <c r="T99" s="103"/>
      <c r="U99" s="103"/>
    </row>
    <row r="100" spans="1:21" ht="12"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row>
    <row r="101" spans="1:21" ht="12"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row>
    <row r="102" spans="1:21" ht="12"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row>
    <row r="103" spans="1:21" ht="12"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row>
    <row r="104" spans="1:21" ht="12"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row>
    <row r="105" spans="1:21" ht="12"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row>
    <row r="106" spans="1:21" ht="12"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row>
    <row r="107" spans="1:21" ht="12"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row>
    <row r="108" spans="1:21" ht="12"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row>
    <row r="109" spans="1:21" ht="12"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row>
    <row r="110" spans="1:21" ht="12"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row>
    <row r="111" spans="1:21" ht="12"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row>
    <row r="112" spans="1:21" ht="12"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row>
    <row r="113" spans="1:21" ht="12"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row>
    <row r="114" spans="1:21" ht="12"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row>
    <row r="115" spans="1:21" ht="12"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row>
    <row r="116" spans="1:21" ht="12"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row>
    <row r="117" spans="1:21" ht="12"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row>
    <row r="118" spans="1:21" ht="12"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row>
    <row r="119" spans="1:21" ht="12"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row>
    <row r="120" spans="1:21" ht="12"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row>
    <row r="121" spans="1:21" ht="12"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row>
    <row r="122" spans="1:21" ht="12"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row>
    <row r="123" spans="1:21" ht="12"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row>
    <row r="124" spans="1:21" ht="12"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row>
    <row r="125" spans="1:21" ht="12"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row>
    <row r="126" spans="1:21" ht="12"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row>
    <row r="127" spans="1:21" ht="12"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row>
    <row r="128" spans="1:21" ht="12"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row>
    <row r="129" spans="1:21" ht="12"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row>
    <row r="130" spans="1:21" ht="12"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row>
    <row r="131" spans="1:21" ht="12"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row>
    <row r="132" spans="1:21" ht="12"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row>
    <row r="133" spans="1:21" ht="12"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row>
    <row r="134" spans="1:21" ht="12"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row>
    <row r="135" spans="1:21" ht="12"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row>
    <row r="136" spans="1:21" ht="12"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row>
    <row r="137" spans="1:21" ht="12"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row>
    <row r="138" spans="1:21" ht="12"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row>
    <row r="139" spans="1:21" ht="12"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row>
    <row r="140" spans="1:21" ht="12"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row>
    <row r="141" spans="1:21" ht="12"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row>
    <row r="142" spans="1:21" ht="12"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row>
    <row r="143" spans="1:21" ht="12"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row>
    <row r="144" spans="1:21" ht="12"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row>
    <row r="145" spans="1:21" ht="12"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row>
    <row r="146" spans="1:21" ht="12"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row>
    <row r="147" spans="1:21" ht="12"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row>
    <row r="148" spans="1:21" ht="12"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row>
    <row r="149" spans="1:21" ht="12"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row>
    <row r="150" spans="1:21" ht="12"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row>
    <row r="151" spans="1:21" ht="12"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row>
    <row r="152" spans="1:21" ht="12"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row>
    <row r="153" spans="1:21" ht="12"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row>
    <row r="154" spans="1:21" ht="12"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row>
    <row r="155" spans="1:21" ht="12"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row>
    <row r="156" spans="1:21" ht="12"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row>
    <row r="157" spans="1:21" ht="12"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row>
    <row r="158" spans="1:21" ht="12"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row>
    <row r="159" spans="1:21" ht="12"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row>
    <row r="160" spans="1:21" ht="12"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row>
    <row r="161" spans="1:21" ht="12"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row>
    <row r="162" spans="1:21" ht="12"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row>
    <row r="163" spans="1:21" ht="12"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row>
    <row r="164" spans="1:21" ht="12"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row>
    <row r="165" spans="1:21" ht="12"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row>
    <row r="166" spans="1:21" ht="12"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row>
    <row r="167" spans="1:21" ht="12"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row>
    <row r="168" spans="1:21" ht="12"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row>
    <row r="169" spans="1:21" ht="12"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row>
    <row r="170" spans="1:21" ht="12"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row>
    <row r="171" spans="1:21" ht="12"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row>
    <row r="172" spans="1:21" ht="12"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row>
    <row r="173" spans="1:21" ht="12"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row>
    <row r="174" spans="1:21" ht="12"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row>
    <row r="175" spans="1:21" ht="12"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row>
    <row r="176" spans="1:21" ht="12"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row>
    <row r="177" spans="1:21" ht="12"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row>
    <row r="178" spans="1:21" ht="12"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row>
    <row r="179" spans="1:21" ht="12"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row>
    <row r="180" spans="1:21" ht="12"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row>
    <row r="181" spans="1:21" ht="12"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row>
    <row r="182" spans="1:21" ht="12"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row>
    <row r="183" spans="1:21" ht="12"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row>
    <row r="184" spans="1:21" ht="12"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row>
    <row r="185" spans="1:21" ht="12"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row>
    <row r="186" spans="1:21" ht="12"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row>
    <row r="187" spans="1:21" ht="12"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row>
    <row r="188" spans="1:21" ht="12"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row>
    <row r="189" spans="1:21" ht="12"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row>
    <row r="190" spans="1:21" ht="12"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row>
    <row r="191" spans="1:21" ht="12"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row>
    <row r="192" spans="1:21" ht="12"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row>
    <row r="193" spans="1:21" ht="12"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row>
    <row r="194" spans="1:21" ht="12"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row>
    <row r="195" spans="1:21" ht="12"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row>
    <row r="196" spans="1:21" ht="12"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row>
    <row r="197" spans="1:21" ht="12"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row>
    <row r="198" spans="1:21" ht="12"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row>
    <row r="199" spans="1:21" ht="12"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row>
    <row r="200" spans="1:21" ht="12"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row>
    <row r="201" spans="1:21" ht="12"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row>
    <row r="202" spans="1:21" ht="12"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row>
    <row r="203" spans="1:21" ht="12"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row>
    <row r="204" spans="1:21" ht="12"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row>
    <row r="205" spans="1:21" ht="12"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row>
    <row r="206" spans="1:21" ht="12"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row>
    <row r="207" spans="1:21" ht="12"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row>
    <row r="208" spans="1:21" ht="12"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row>
    <row r="209" spans="1:21" ht="12"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row>
    <row r="210" spans="1:21" ht="12"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row>
    <row r="211" spans="1:21" ht="12"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row>
    <row r="212" spans="1:21" ht="12"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row>
    <row r="213" spans="1:21" ht="12"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row>
    <row r="214" spans="1:21" ht="12"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row>
    <row r="215" spans="1:21" ht="12"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row>
    <row r="216" spans="1:21" ht="12"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row>
    <row r="217" spans="1:21" ht="12"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row>
    <row r="218" spans="1:21" ht="12"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row>
    <row r="219" spans="1:21"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row>
    <row r="220" spans="1:21"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row>
    <row r="221" spans="1:21" ht="15.75" customHeight="1">
      <c r="F221" s="1"/>
    </row>
    <row r="222" spans="1:21" ht="15.75" customHeight="1">
      <c r="F222" s="1"/>
    </row>
    <row r="223" spans="1:21" ht="15.75" customHeight="1">
      <c r="F223" s="1"/>
    </row>
    <row r="224" spans="1:21" ht="15.75" customHeight="1">
      <c r="F224" s="1"/>
    </row>
    <row r="225" spans="6:6" ht="15.75" customHeight="1">
      <c r="F225" s="1"/>
    </row>
    <row r="226" spans="6:6" ht="15.75" customHeight="1">
      <c r="F226" s="1"/>
    </row>
    <row r="227" spans="6:6" ht="15.75" customHeight="1">
      <c r="F227" s="1"/>
    </row>
    <row r="228" spans="6:6" ht="15.75" customHeight="1">
      <c r="F228" s="1"/>
    </row>
    <row r="229" spans="6:6" ht="15.75" customHeight="1">
      <c r="F229" s="1"/>
    </row>
    <row r="230" spans="6:6" ht="15.75" customHeight="1">
      <c r="F230" s="1"/>
    </row>
    <row r="231" spans="6:6" ht="15.75" customHeight="1">
      <c r="F231" s="1"/>
    </row>
    <row r="232" spans="6:6" ht="15.75" customHeight="1">
      <c r="F232" s="1"/>
    </row>
    <row r="233" spans="6:6" ht="15.75" customHeight="1">
      <c r="F233" s="1"/>
    </row>
    <row r="234" spans="6:6" ht="15.75" customHeight="1">
      <c r="F234" s="1"/>
    </row>
    <row r="235" spans="6:6" ht="15.75" customHeight="1">
      <c r="F235" s="1"/>
    </row>
    <row r="236" spans="6:6" ht="15.75" customHeight="1">
      <c r="F236" s="1"/>
    </row>
    <row r="237" spans="6:6" ht="15.75" customHeight="1">
      <c r="F237" s="1"/>
    </row>
    <row r="238" spans="6:6" ht="15.75" customHeight="1">
      <c r="F238" s="1"/>
    </row>
    <row r="239" spans="6:6" ht="15.75" customHeight="1">
      <c r="F239" s="1"/>
    </row>
    <row r="240" spans="6:6" ht="15.75" customHeight="1">
      <c r="F240" s="1"/>
    </row>
    <row r="241" spans="6:6" ht="15.75" customHeight="1">
      <c r="F241" s="1"/>
    </row>
    <row r="242" spans="6:6" ht="15.75" customHeight="1">
      <c r="F242" s="1"/>
    </row>
    <row r="243" spans="6:6" ht="15.75" customHeight="1">
      <c r="F243" s="1"/>
    </row>
    <row r="244" spans="6:6" ht="15.75" customHeight="1">
      <c r="F244" s="1"/>
    </row>
    <row r="245" spans="6:6" ht="15.75" customHeight="1">
      <c r="F245" s="1"/>
    </row>
    <row r="246" spans="6:6" ht="15.75" customHeight="1">
      <c r="F246" s="1"/>
    </row>
    <row r="247" spans="6:6" ht="15.75" customHeight="1">
      <c r="F247" s="1"/>
    </row>
    <row r="248" spans="6:6" ht="15.75" customHeight="1">
      <c r="F248" s="1"/>
    </row>
    <row r="249" spans="6:6" ht="15.75" customHeight="1">
      <c r="F249" s="1"/>
    </row>
    <row r="250" spans="6:6" ht="15.75" customHeight="1">
      <c r="F250" s="1"/>
    </row>
    <row r="251" spans="6:6" ht="15.75" customHeight="1">
      <c r="F251" s="1"/>
    </row>
    <row r="252" spans="6:6" ht="15.75" customHeight="1">
      <c r="F252" s="1"/>
    </row>
    <row r="253" spans="6:6" ht="15.75" customHeight="1">
      <c r="F253" s="1"/>
    </row>
    <row r="254" spans="6:6" ht="15.75" customHeight="1">
      <c r="F254" s="1"/>
    </row>
    <row r="255" spans="6:6" ht="15.75" customHeight="1">
      <c r="F255" s="1"/>
    </row>
    <row r="256" spans="6:6" ht="15.75" customHeight="1">
      <c r="F256" s="1"/>
    </row>
    <row r="257" spans="6:6" ht="15.75" customHeight="1">
      <c r="F257" s="1"/>
    </row>
    <row r="258" spans="6:6" ht="15.75" customHeight="1">
      <c r="F258" s="1"/>
    </row>
    <row r="259" spans="6:6" ht="15.75" customHeight="1">
      <c r="F259" s="1"/>
    </row>
    <row r="260" spans="6:6" ht="15.75" customHeight="1">
      <c r="F260" s="1"/>
    </row>
    <row r="261" spans="6:6" ht="15.75" customHeight="1">
      <c r="F261" s="1"/>
    </row>
    <row r="262" spans="6:6" ht="15.75" customHeight="1">
      <c r="F262" s="1"/>
    </row>
    <row r="263" spans="6:6" ht="15.75" customHeight="1">
      <c r="F263" s="1"/>
    </row>
    <row r="264" spans="6:6" ht="15.75" customHeight="1">
      <c r="F264" s="1"/>
    </row>
    <row r="265" spans="6:6" ht="15.75" customHeight="1">
      <c r="F265" s="1"/>
    </row>
    <row r="266" spans="6:6" ht="15.75" customHeight="1">
      <c r="F266" s="1"/>
    </row>
    <row r="267" spans="6:6" ht="15.75" customHeight="1">
      <c r="F267" s="1"/>
    </row>
    <row r="268" spans="6:6" ht="15.75" customHeight="1">
      <c r="F268" s="1"/>
    </row>
    <row r="269" spans="6:6" ht="15.75" customHeight="1">
      <c r="F269" s="1"/>
    </row>
    <row r="270" spans="6:6" ht="15.75" customHeight="1">
      <c r="F270" s="1"/>
    </row>
    <row r="271" spans="6:6" ht="15.75" customHeight="1">
      <c r="F271" s="1"/>
    </row>
    <row r="272" spans="6:6" ht="15.75" customHeight="1">
      <c r="F272" s="1"/>
    </row>
    <row r="273" spans="6:6" ht="15.75" customHeight="1">
      <c r="F273" s="1"/>
    </row>
    <row r="274" spans="6:6" ht="15.75" customHeight="1">
      <c r="F274" s="1"/>
    </row>
    <row r="275" spans="6:6" ht="15.75" customHeight="1">
      <c r="F275" s="1"/>
    </row>
    <row r="276" spans="6:6" ht="15.75" customHeight="1">
      <c r="F276" s="1"/>
    </row>
    <row r="277" spans="6:6" ht="15.75" customHeight="1">
      <c r="F277" s="1"/>
    </row>
    <row r="278" spans="6:6" ht="15.75" customHeight="1">
      <c r="F278" s="1"/>
    </row>
    <row r="279" spans="6:6" ht="15.75" customHeight="1">
      <c r="F279" s="1"/>
    </row>
    <row r="280" spans="6:6" ht="15.75" customHeight="1">
      <c r="F280" s="1"/>
    </row>
    <row r="281" spans="6:6" ht="15.75" customHeight="1">
      <c r="F281" s="1"/>
    </row>
    <row r="282" spans="6:6" ht="15.75" customHeight="1">
      <c r="F282" s="1"/>
    </row>
    <row r="283" spans="6:6" ht="15.75" customHeight="1">
      <c r="F283" s="1"/>
    </row>
    <row r="284" spans="6:6" ht="15.75" customHeight="1">
      <c r="F284" s="1"/>
    </row>
    <row r="285" spans="6:6" ht="15.75" customHeight="1">
      <c r="F285" s="1"/>
    </row>
    <row r="286" spans="6:6" ht="15.75" customHeight="1">
      <c r="F286" s="1"/>
    </row>
    <row r="287" spans="6:6" ht="15.75" customHeight="1">
      <c r="F287" s="1"/>
    </row>
    <row r="288" spans="6:6" ht="15.75" customHeight="1">
      <c r="F288" s="1"/>
    </row>
    <row r="289" spans="6:6" ht="15.75" customHeight="1">
      <c r="F289" s="1"/>
    </row>
    <row r="290" spans="6:6" ht="15.75" customHeight="1">
      <c r="F290" s="1"/>
    </row>
    <row r="291" spans="6:6" ht="15.75" customHeight="1">
      <c r="F291" s="1"/>
    </row>
    <row r="292" spans="6:6" ht="15.75" customHeight="1">
      <c r="F292" s="1"/>
    </row>
    <row r="293" spans="6:6" ht="15.75" customHeight="1">
      <c r="F293" s="1"/>
    </row>
    <row r="294" spans="6:6" ht="15.75" customHeight="1">
      <c r="F294" s="1"/>
    </row>
    <row r="295" spans="6:6" ht="15.75" customHeight="1">
      <c r="F295" s="1"/>
    </row>
    <row r="296" spans="6:6" ht="15.75" customHeight="1">
      <c r="F296" s="1"/>
    </row>
    <row r="297" spans="6:6" ht="15.75" customHeight="1">
      <c r="F297" s="1"/>
    </row>
    <row r="298" spans="6:6" ht="15.75" customHeight="1">
      <c r="F298" s="1"/>
    </row>
    <row r="299" spans="6:6" ht="15.75" customHeight="1">
      <c r="F299" s="1"/>
    </row>
    <row r="300" spans="6:6" ht="15.75" customHeight="1">
      <c r="F300" s="1"/>
    </row>
    <row r="301" spans="6:6" ht="15.75" customHeight="1">
      <c r="F301" s="1"/>
    </row>
    <row r="302" spans="6:6" ht="15.75" customHeight="1">
      <c r="F302" s="1"/>
    </row>
    <row r="303" spans="6:6" ht="15.75" customHeight="1">
      <c r="F303" s="1"/>
    </row>
    <row r="304" spans="6:6" ht="15.75" customHeight="1">
      <c r="F304" s="1"/>
    </row>
    <row r="305" spans="6:6" ht="15.75" customHeight="1">
      <c r="F305" s="1"/>
    </row>
    <row r="306" spans="6:6" ht="15.75" customHeight="1">
      <c r="F306" s="1"/>
    </row>
    <row r="307" spans="6:6" ht="15.75" customHeight="1">
      <c r="F307" s="1"/>
    </row>
    <row r="308" spans="6:6" ht="15.75" customHeight="1">
      <c r="F308" s="1"/>
    </row>
    <row r="309" spans="6:6" ht="15.75" customHeight="1">
      <c r="F309" s="1"/>
    </row>
    <row r="310" spans="6:6" ht="15.75" customHeight="1">
      <c r="F310" s="1"/>
    </row>
    <row r="311" spans="6:6" ht="15.75" customHeight="1">
      <c r="F311" s="1"/>
    </row>
    <row r="312" spans="6:6" ht="15.75" customHeight="1">
      <c r="F312" s="1"/>
    </row>
    <row r="313" spans="6:6" ht="15.75" customHeight="1">
      <c r="F313" s="1"/>
    </row>
    <row r="314" spans="6:6" ht="15.75" customHeight="1">
      <c r="F314" s="1"/>
    </row>
    <row r="315" spans="6:6" ht="15.75" customHeight="1">
      <c r="F315" s="1"/>
    </row>
    <row r="316" spans="6:6" ht="15.75" customHeight="1">
      <c r="F316" s="1"/>
    </row>
    <row r="317" spans="6:6" ht="15.75" customHeight="1">
      <c r="F317" s="1"/>
    </row>
    <row r="318" spans="6:6" ht="15.75" customHeight="1">
      <c r="F318" s="1"/>
    </row>
    <row r="319" spans="6:6" ht="15.75" customHeight="1">
      <c r="F319" s="1"/>
    </row>
    <row r="320" spans="6:6" ht="15.75" customHeight="1">
      <c r="F320" s="1"/>
    </row>
    <row r="321" spans="6:6" ht="15.75" customHeight="1">
      <c r="F321" s="1"/>
    </row>
    <row r="322" spans="6:6" ht="15.75" customHeight="1">
      <c r="F322" s="1"/>
    </row>
    <row r="323" spans="6:6" ht="15.75" customHeight="1">
      <c r="F323" s="1"/>
    </row>
    <row r="324" spans="6:6" ht="15.75" customHeight="1">
      <c r="F324" s="1"/>
    </row>
    <row r="325" spans="6:6" ht="15.75" customHeight="1">
      <c r="F325" s="1"/>
    </row>
    <row r="326" spans="6:6" ht="15.75" customHeight="1">
      <c r="F326" s="1"/>
    </row>
    <row r="327" spans="6:6" ht="15.75" customHeight="1">
      <c r="F327" s="1"/>
    </row>
    <row r="328" spans="6:6" ht="15.75" customHeight="1">
      <c r="F328" s="1"/>
    </row>
    <row r="329" spans="6:6" ht="15.75" customHeight="1">
      <c r="F329" s="1"/>
    </row>
    <row r="330" spans="6:6" ht="15.75" customHeight="1">
      <c r="F330" s="1"/>
    </row>
    <row r="331" spans="6:6" ht="15.75" customHeight="1">
      <c r="F331" s="1"/>
    </row>
    <row r="332" spans="6:6" ht="15.75" customHeight="1">
      <c r="F332" s="1"/>
    </row>
    <row r="333" spans="6:6" ht="15.75" customHeight="1">
      <c r="F333" s="1"/>
    </row>
    <row r="334" spans="6:6" ht="15.75" customHeight="1">
      <c r="F334" s="1"/>
    </row>
    <row r="335" spans="6:6" ht="15.75" customHeight="1">
      <c r="F335" s="1"/>
    </row>
    <row r="336" spans="6:6" ht="15.75" customHeight="1">
      <c r="F336" s="1"/>
    </row>
    <row r="337" spans="6:6" ht="15.75" customHeight="1">
      <c r="F337" s="1"/>
    </row>
    <row r="338" spans="6:6" ht="15.75" customHeight="1">
      <c r="F338" s="1"/>
    </row>
    <row r="339" spans="6:6" ht="15.75" customHeight="1">
      <c r="F339" s="1"/>
    </row>
    <row r="340" spans="6:6" ht="15.75" customHeight="1">
      <c r="F340" s="1"/>
    </row>
    <row r="341" spans="6:6" ht="15.75" customHeight="1">
      <c r="F341" s="1"/>
    </row>
    <row r="342" spans="6:6" ht="15.75" customHeight="1">
      <c r="F342" s="1"/>
    </row>
    <row r="343" spans="6:6" ht="15.75" customHeight="1">
      <c r="F343" s="1"/>
    </row>
    <row r="344" spans="6:6" ht="15.75" customHeight="1">
      <c r="F344" s="1"/>
    </row>
    <row r="345" spans="6:6" ht="15.75" customHeight="1">
      <c r="F345" s="1"/>
    </row>
    <row r="346" spans="6:6" ht="15.75" customHeight="1">
      <c r="F346" s="1"/>
    </row>
    <row r="347" spans="6:6" ht="15.75" customHeight="1">
      <c r="F347" s="1"/>
    </row>
    <row r="348" spans="6:6" ht="15.75" customHeight="1">
      <c r="F348" s="1"/>
    </row>
    <row r="349" spans="6:6" ht="15.75" customHeight="1">
      <c r="F349" s="1"/>
    </row>
    <row r="350" spans="6:6" ht="15.75" customHeight="1">
      <c r="F350" s="1"/>
    </row>
    <row r="351" spans="6:6" ht="15.75" customHeight="1">
      <c r="F351" s="1"/>
    </row>
    <row r="352" spans="6:6" ht="15.75" customHeight="1">
      <c r="F352" s="1"/>
    </row>
    <row r="353" spans="6:6" ht="15.75" customHeight="1">
      <c r="F353" s="1"/>
    </row>
    <row r="354" spans="6:6" ht="15.75" customHeight="1">
      <c r="F354" s="1"/>
    </row>
    <row r="355" spans="6:6" ht="15.75" customHeight="1">
      <c r="F355" s="1"/>
    </row>
    <row r="356" spans="6:6" ht="15.75" customHeight="1">
      <c r="F356" s="1"/>
    </row>
    <row r="357" spans="6:6" ht="15.75" customHeight="1">
      <c r="F357" s="1"/>
    </row>
    <row r="358" spans="6:6" ht="15.75" customHeight="1">
      <c r="F358" s="1"/>
    </row>
    <row r="359" spans="6:6" ht="15.75" customHeight="1">
      <c r="F359" s="1"/>
    </row>
    <row r="360" spans="6:6" ht="15.75" customHeight="1">
      <c r="F360" s="1"/>
    </row>
    <row r="361" spans="6:6" ht="15.75" customHeight="1">
      <c r="F361" s="1"/>
    </row>
    <row r="362" spans="6:6" ht="15.75" customHeight="1">
      <c r="F362" s="1"/>
    </row>
    <row r="363" spans="6:6" ht="15.75" customHeight="1">
      <c r="F363" s="1"/>
    </row>
    <row r="364" spans="6:6" ht="15.75" customHeight="1">
      <c r="F364" s="1"/>
    </row>
    <row r="365" spans="6:6" ht="15.75" customHeight="1">
      <c r="F365" s="1"/>
    </row>
    <row r="366" spans="6:6" ht="15.75" customHeight="1">
      <c r="F366" s="1"/>
    </row>
    <row r="367" spans="6:6" ht="15.75" customHeight="1">
      <c r="F367" s="1"/>
    </row>
    <row r="368" spans="6:6" ht="15.75" customHeight="1">
      <c r="F368" s="1"/>
    </row>
    <row r="369" spans="6:6" ht="15.75" customHeight="1">
      <c r="F369" s="1"/>
    </row>
    <row r="370" spans="6:6" ht="15.75" customHeight="1">
      <c r="F370" s="1"/>
    </row>
    <row r="371" spans="6:6" ht="15.75" customHeight="1">
      <c r="F371" s="1"/>
    </row>
    <row r="372" spans="6:6" ht="15.75" customHeight="1">
      <c r="F372" s="1"/>
    </row>
    <row r="373" spans="6:6" ht="15.75" customHeight="1">
      <c r="F373" s="1"/>
    </row>
    <row r="374" spans="6:6" ht="15.75" customHeight="1">
      <c r="F374" s="1"/>
    </row>
    <row r="375" spans="6:6" ht="15.75" customHeight="1">
      <c r="F375" s="1"/>
    </row>
    <row r="376" spans="6:6" ht="15.75" customHeight="1">
      <c r="F376" s="1"/>
    </row>
    <row r="377" spans="6:6" ht="15.75" customHeight="1">
      <c r="F377" s="1"/>
    </row>
    <row r="378" spans="6:6" ht="15.75" customHeight="1">
      <c r="F378" s="1"/>
    </row>
    <row r="379" spans="6:6" ht="15.75" customHeight="1">
      <c r="F379" s="1"/>
    </row>
    <row r="380" spans="6:6" ht="15.75" customHeight="1">
      <c r="F380" s="1"/>
    </row>
    <row r="381" spans="6:6" ht="15.75" customHeight="1">
      <c r="F381" s="1"/>
    </row>
    <row r="382" spans="6:6" ht="15.75" customHeight="1">
      <c r="F382" s="1"/>
    </row>
    <row r="383" spans="6:6" ht="15.75" customHeight="1">
      <c r="F383" s="1"/>
    </row>
    <row r="384" spans="6:6" ht="15.75" customHeight="1">
      <c r="F384" s="1"/>
    </row>
    <row r="385" spans="6:6" ht="15.75" customHeight="1">
      <c r="F385" s="1"/>
    </row>
    <row r="386" spans="6:6" ht="15.75" customHeight="1">
      <c r="F386" s="1"/>
    </row>
    <row r="387" spans="6:6" ht="15.75" customHeight="1">
      <c r="F387" s="1"/>
    </row>
    <row r="388" spans="6:6" ht="15.75" customHeight="1">
      <c r="F388" s="1"/>
    </row>
    <row r="389" spans="6:6" ht="15.75" customHeight="1">
      <c r="F389" s="1"/>
    </row>
    <row r="390" spans="6:6" ht="15.75" customHeight="1">
      <c r="F390" s="1"/>
    </row>
    <row r="391" spans="6:6" ht="15.75" customHeight="1">
      <c r="F391" s="1"/>
    </row>
    <row r="392" spans="6:6" ht="15.75" customHeight="1">
      <c r="F392" s="1"/>
    </row>
    <row r="393" spans="6:6" ht="15.75" customHeight="1">
      <c r="F393" s="1"/>
    </row>
    <row r="394" spans="6:6" ht="15.75" customHeight="1">
      <c r="F394" s="1"/>
    </row>
    <row r="395" spans="6:6" ht="15.75" customHeight="1">
      <c r="F395" s="1"/>
    </row>
    <row r="396" spans="6:6" ht="15.75" customHeight="1">
      <c r="F396" s="1"/>
    </row>
    <row r="397" spans="6:6" ht="15.75" customHeight="1">
      <c r="F397" s="1"/>
    </row>
    <row r="398" spans="6:6" ht="15.75" customHeight="1">
      <c r="F398" s="1"/>
    </row>
    <row r="399" spans="6:6" ht="15.75" customHeight="1">
      <c r="F399" s="1"/>
    </row>
    <row r="400" spans="6:6" ht="15.75" customHeight="1">
      <c r="F400" s="1"/>
    </row>
    <row r="401" spans="6:6" ht="15.75" customHeight="1">
      <c r="F401" s="1"/>
    </row>
    <row r="402" spans="6:6" ht="15.75" customHeight="1">
      <c r="F402" s="1"/>
    </row>
    <row r="403" spans="6:6" ht="15.75" customHeight="1">
      <c r="F403" s="1"/>
    </row>
    <row r="404" spans="6:6" ht="15.75" customHeight="1">
      <c r="F404" s="1"/>
    </row>
    <row r="405" spans="6:6" ht="15.75" customHeight="1">
      <c r="F405" s="1"/>
    </row>
    <row r="406" spans="6:6" ht="15.75" customHeight="1">
      <c r="F406" s="1"/>
    </row>
    <row r="407" spans="6:6" ht="15.75" customHeight="1">
      <c r="F407" s="1"/>
    </row>
    <row r="408" spans="6:6" ht="15.75" customHeight="1">
      <c r="F408" s="1"/>
    </row>
    <row r="409" spans="6:6" ht="15.75" customHeight="1">
      <c r="F409" s="1"/>
    </row>
    <row r="410" spans="6:6" ht="15.75" customHeight="1">
      <c r="F410" s="1"/>
    </row>
    <row r="411" spans="6:6" ht="15.75" customHeight="1">
      <c r="F411" s="1"/>
    </row>
    <row r="412" spans="6:6" ht="15.75" customHeight="1">
      <c r="F412" s="1"/>
    </row>
    <row r="413" spans="6:6" ht="15.75" customHeight="1">
      <c r="F413" s="1"/>
    </row>
    <row r="414" spans="6:6" ht="15.75" customHeight="1">
      <c r="F414" s="1"/>
    </row>
    <row r="415" spans="6:6" ht="15.75" customHeight="1">
      <c r="F415" s="1"/>
    </row>
    <row r="416" spans="6:6" ht="15.75" customHeight="1">
      <c r="F416" s="1"/>
    </row>
    <row r="417" spans="6:6" ht="15.75" customHeight="1">
      <c r="F417" s="1"/>
    </row>
    <row r="418" spans="6:6" ht="15.75" customHeight="1">
      <c r="F418" s="1"/>
    </row>
    <row r="419" spans="6:6" ht="15.75" customHeight="1">
      <c r="F419" s="1"/>
    </row>
    <row r="420" spans="6:6" ht="15.75" customHeight="1">
      <c r="F420" s="1"/>
    </row>
    <row r="421" spans="6:6" ht="15.75" customHeight="1">
      <c r="F421" s="1"/>
    </row>
    <row r="422" spans="6:6" ht="15.75" customHeight="1">
      <c r="F422" s="1"/>
    </row>
    <row r="423" spans="6:6" ht="15.75" customHeight="1">
      <c r="F423" s="1"/>
    </row>
    <row r="424" spans="6:6" ht="15.75" customHeight="1">
      <c r="F424" s="1"/>
    </row>
    <row r="425" spans="6:6" ht="15.75" customHeight="1">
      <c r="F425" s="1"/>
    </row>
    <row r="426" spans="6:6" ht="15.75" customHeight="1">
      <c r="F426" s="1"/>
    </row>
    <row r="427" spans="6:6" ht="15.75" customHeight="1">
      <c r="F427" s="1"/>
    </row>
    <row r="428" spans="6:6" ht="15.75" customHeight="1">
      <c r="F428" s="1"/>
    </row>
    <row r="429" spans="6:6" ht="15.75" customHeight="1">
      <c r="F429" s="1"/>
    </row>
    <row r="430" spans="6:6" ht="15.75" customHeight="1">
      <c r="F430" s="1"/>
    </row>
    <row r="431" spans="6:6" ht="15.75" customHeight="1">
      <c r="F431" s="1"/>
    </row>
    <row r="432" spans="6:6" ht="15.75" customHeight="1">
      <c r="F432" s="1"/>
    </row>
    <row r="433" spans="6:6" ht="15.75" customHeight="1">
      <c r="F433" s="1"/>
    </row>
    <row r="434" spans="6:6" ht="15.75" customHeight="1">
      <c r="F434" s="1"/>
    </row>
    <row r="435" spans="6:6" ht="15.75" customHeight="1">
      <c r="F435" s="1"/>
    </row>
    <row r="436" spans="6:6" ht="15.75" customHeight="1">
      <c r="F436" s="1"/>
    </row>
    <row r="437" spans="6:6" ht="15.75" customHeight="1">
      <c r="F437" s="1"/>
    </row>
    <row r="438" spans="6:6" ht="15.75" customHeight="1">
      <c r="F438" s="1"/>
    </row>
    <row r="439" spans="6:6" ht="15.75" customHeight="1">
      <c r="F439" s="1"/>
    </row>
    <row r="440" spans="6:6" ht="15.75" customHeight="1">
      <c r="F440" s="1"/>
    </row>
    <row r="441" spans="6:6" ht="15.75" customHeight="1">
      <c r="F441" s="1"/>
    </row>
    <row r="442" spans="6:6" ht="15.75" customHeight="1">
      <c r="F442" s="1"/>
    </row>
    <row r="443" spans="6:6" ht="15.75" customHeight="1">
      <c r="F443" s="1"/>
    </row>
    <row r="444" spans="6:6" ht="15.75" customHeight="1">
      <c r="F444" s="1"/>
    </row>
    <row r="445" spans="6:6" ht="15.75" customHeight="1">
      <c r="F445" s="1"/>
    </row>
    <row r="446" spans="6:6" ht="15.75" customHeight="1">
      <c r="F446" s="1"/>
    </row>
    <row r="447" spans="6:6" ht="15.75" customHeight="1">
      <c r="F447" s="1"/>
    </row>
    <row r="448" spans="6:6" ht="15.75" customHeight="1">
      <c r="F448" s="1"/>
    </row>
    <row r="449" spans="6:6" ht="15.75" customHeight="1">
      <c r="F449" s="1"/>
    </row>
    <row r="450" spans="6:6" ht="15.75" customHeight="1">
      <c r="F450" s="1"/>
    </row>
    <row r="451" spans="6:6" ht="15.75" customHeight="1">
      <c r="F451" s="1"/>
    </row>
    <row r="452" spans="6:6" ht="15.75" customHeight="1">
      <c r="F452" s="1"/>
    </row>
    <row r="453" spans="6:6" ht="15.75" customHeight="1">
      <c r="F453" s="1"/>
    </row>
    <row r="454" spans="6:6" ht="15.75" customHeight="1">
      <c r="F454" s="1"/>
    </row>
    <row r="455" spans="6:6" ht="15.75" customHeight="1">
      <c r="F455" s="1"/>
    </row>
    <row r="456" spans="6:6" ht="15.75" customHeight="1">
      <c r="F456" s="1"/>
    </row>
    <row r="457" spans="6:6" ht="15.75" customHeight="1">
      <c r="F457" s="1"/>
    </row>
    <row r="458" spans="6:6" ht="15.75" customHeight="1">
      <c r="F458" s="1"/>
    </row>
    <row r="459" spans="6:6" ht="15.75" customHeight="1">
      <c r="F459" s="1"/>
    </row>
    <row r="460" spans="6:6" ht="15.75" customHeight="1">
      <c r="F460" s="1"/>
    </row>
    <row r="461" spans="6:6" ht="15.75" customHeight="1">
      <c r="F461" s="1"/>
    </row>
    <row r="462" spans="6:6" ht="15.75" customHeight="1">
      <c r="F462" s="1"/>
    </row>
    <row r="463" spans="6:6" ht="15.75" customHeight="1">
      <c r="F463" s="1"/>
    </row>
    <row r="464" spans="6:6" ht="15.75" customHeight="1">
      <c r="F464" s="1"/>
    </row>
    <row r="465" spans="6:6" ht="15.75" customHeight="1">
      <c r="F465" s="1"/>
    </row>
    <row r="466" spans="6:6" ht="15.75" customHeight="1">
      <c r="F466" s="1"/>
    </row>
    <row r="467" spans="6:6" ht="15.75" customHeight="1">
      <c r="F467" s="1"/>
    </row>
    <row r="468" spans="6:6" ht="15.75" customHeight="1">
      <c r="F468" s="1"/>
    </row>
    <row r="469" spans="6:6" ht="15.75" customHeight="1">
      <c r="F469" s="1"/>
    </row>
    <row r="470" spans="6:6" ht="15.75" customHeight="1">
      <c r="F470" s="1"/>
    </row>
    <row r="471" spans="6:6" ht="15.75" customHeight="1">
      <c r="F471" s="1"/>
    </row>
    <row r="472" spans="6:6" ht="15.75" customHeight="1">
      <c r="F472" s="1"/>
    </row>
    <row r="473" spans="6:6" ht="15.75" customHeight="1">
      <c r="F473" s="1"/>
    </row>
    <row r="474" spans="6:6" ht="15.75" customHeight="1">
      <c r="F474" s="1"/>
    </row>
    <row r="475" spans="6:6" ht="15.75" customHeight="1">
      <c r="F475" s="1"/>
    </row>
    <row r="476" spans="6:6" ht="15.75" customHeight="1">
      <c r="F476" s="1"/>
    </row>
    <row r="477" spans="6:6" ht="15.75" customHeight="1">
      <c r="F477" s="1"/>
    </row>
    <row r="478" spans="6:6" ht="15.75" customHeight="1">
      <c r="F478" s="1"/>
    </row>
    <row r="479" spans="6:6" ht="15.75" customHeight="1">
      <c r="F479" s="1"/>
    </row>
    <row r="480" spans="6:6" ht="15.75" customHeight="1">
      <c r="F480" s="1"/>
    </row>
    <row r="481" spans="6:6" ht="15.75" customHeight="1">
      <c r="F481" s="1"/>
    </row>
    <row r="482" spans="6:6" ht="15.75" customHeight="1">
      <c r="F482" s="1"/>
    </row>
    <row r="483" spans="6:6" ht="15.75" customHeight="1">
      <c r="F483" s="1"/>
    </row>
    <row r="484" spans="6:6" ht="15.75" customHeight="1">
      <c r="F484" s="1"/>
    </row>
    <row r="485" spans="6:6" ht="15.75" customHeight="1">
      <c r="F485" s="1"/>
    </row>
    <row r="486" spans="6:6" ht="15.75" customHeight="1">
      <c r="F486" s="1"/>
    </row>
    <row r="487" spans="6:6" ht="15.75" customHeight="1">
      <c r="F487" s="1"/>
    </row>
    <row r="488" spans="6:6" ht="15.75" customHeight="1">
      <c r="F488" s="1"/>
    </row>
    <row r="489" spans="6:6" ht="15.75" customHeight="1">
      <c r="F489" s="1"/>
    </row>
    <row r="490" spans="6:6" ht="15.75" customHeight="1">
      <c r="F490" s="1"/>
    </row>
    <row r="491" spans="6:6" ht="15.75" customHeight="1">
      <c r="F491" s="1"/>
    </row>
    <row r="492" spans="6:6" ht="15.75" customHeight="1">
      <c r="F492" s="1"/>
    </row>
    <row r="493" spans="6:6" ht="15.75" customHeight="1">
      <c r="F493" s="1"/>
    </row>
    <row r="494" spans="6:6" ht="15.75" customHeight="1">
      <c r="F494" s="1"/>
    </row>
    <row r="495" spans="6:6" ht="15.75" customHeight="1">
      <c r="F495" s="1"/>
    </row>
    <row r="496" spans="6:6" ht="15.75" customHeight="1">
      <c r="F496" s="1"/>
    </row>
    <row r="497" spans="6:6" ht="15.75" customHeight="1">
      <c r="F497" s="1"/>
    </row>
    <row r="498" spans="6:6" ht="15.75" customHeight="1">
      <c r="F498" s="1"/>
    </row>
    <row r="499" spans="6:6" ht="15.75" customHeight="1">
      <c r="F499" s="1"/>
    </row>
    <row r="500" spans="6:6" ht="15.75" customHeight="1">
      <c r="F500" s="1"/>
    </row>
    <row r="501" spans="6:6" ht="15.75" customHeight="1">
      <c r="F501" s="1"/>
    </row>
    <row r="502" spans="6:6" ht="15.75" customHeight="1">
      <c r="F502" s="1"/>
    </row>
    <row r="503" spans="6:6" ht="15.75" customHeight="1">
      <c r="F503" s="1"/>
    </row>
    <row r="504" spans="6:6" ht="15.75" customHeight="1">
      <c r="F504" s="1"/>
    </row>
    <row r="505" spans="6:6" ht="15.75" customHeight="1">
      <c r="F505" s="1"/>
    </row>
    <row r="506" spans="6:6" ht="15.75" customHeight="1">
      <c r="F506" s="1"/>
    </row>
    <row r="507" spans="6:6" ht="15.75" customHeight="1">
      <c r="F507" s="1"/>
    </row>
    <row r="508" spans="6:6" ht="15.75" customHeight="1">
      <c r="F508" s="1"/>
    </row>
    <row r="509" spans="6:6" ht="15.75" customHeight="1">
      <c r="F509" s="1"/>
    </row>
    <row r="510" spans="6:6" ht="15.75" customHeight="1">
      <c r="F510" s="1"/>
    </row>
    <row r="511" spans="6:6" ht="15.75" customHeight="1">
      <c r="F511" s="1"/>
    </row>
    <row r="512" spans="6:6" ht="15.75" customHeight="1">
      <c r="F512" s="1"/>
    </row>
    <row r="513" spans="6:6" ht="15.75" customHeight="1">
      <c r="F513" s="1"/>
    </row>
    <row r="514" spans="6:6" ht="15.75" customHeight="1">
      <c r="F514" s="1"/>
    </row>
    <row r="515" spans="6:6" ht="15.75" customHeight="1">
      <c r="F515" s="1"/>
    </row>
    <row r="516" spans="6:6" ht="15.75" customHeight="1">
      <c r="F516" s="1"/>
    </row>
    <row r="517" spans="6:6" ht="15.75" customHeight="1">
      <c r="F517" s="1"/>
    </row>
    <row r="518" spans="6:6" ht="15.75" customHeight="1">
      <c r="F518" s="1"/>
    </row>
    <row r="519" spans="6:6" ht="15.75" customHeight="1">
      <c r="F519" s="1"/>
    </row>
    <row r="520" spans="6:6" ht="15.75" customHeight="1">
      <c r="F520" s="1"/>
    </row>
    <row r="521" spans="6:6" ht="15.75" customHeight="1">
      <c r="F521" s="1"/>
    </row>
    <row r="522" spans="6:6" ht="15.75" customHeight="1">
      <c r="F522" s="1"/>
    </row>
    <row r="523" spans="6:6" ht="15.75" customHeight="1">
      <c r="F523" s="1"/>
    </row>
    <row r="524" spans="6:6" ht="15.75" customHeight="1">
      <c r="F524" s="1"/>
    </row>
    <row r="525" spans="6:6" ht="15.75" customHeight="1">
      <c r="F525" s="1"/>
    </row>
    <row r="526" spans="6:6" ht="15.75" customHeight="1">
      <c r="F526" s="1"/>
    </row>
    <row r="527" spans="6:6" ht="15.75" customHeight="1">
      <c r="F527" s="1"/>
    </row>
    <row r="528" spans="6:6" ht="15.75" customHeight="1">
      <c r="F528" s="1"/>
    </row>
    <row r="529" spans="6:6" ht="15.75" customHeight="1">
      <c r="F529" s="1"/>
    </row>
    <row r="530" spans="6:6" ht="15.75" customHeight="1">
      <c r="F530" s="1"/>
    </row>
    <row r="531" spans="6:6" ht="15.75" customHeight="1">
      <c r="F531" s="1"/>
    </row>
    <row r="532" spans="6:6" ht="15.75" customHeight="1">
      <c r="F532" s="1"/>
    </row>
    <row r="533" spans="6:6" ht="15.75" customHeight="1">
      <c r="F533" s="1"/>
    </row>
    <row r="534" spans="6:6" ht="15.75" customHeight="1">
      <c r="F534" s="1"/>
    </row>
    <row r="535" spans="6:6" ht="15.75" customHeight="1">
      <c r="F535" s="1"/>
    </row>
    <row r="536" spans="6:6" ht="15.75" customHeight="1">
      <c r="F536" s="1"/>
    </row>
    <row r="537" spans="6:6" ht="15.75" customHeight="1">
      <c r="F537" s="1"/>
    </row>
    <row r="538" spans="6:6" ht="15.75" customHeight="1">
      <c r="F538" s="1"/>
    </row>
    <row r="539" spans="6:6" ht="15.75" customHeight="1">
      <c r="F539" s="1"/>
    </row>
    <row r="540" spans="6:6" ht="15.75" customHeight="1">
      <c r="F540" s="1"/>
    </row>
    <row r="541" spans="6:6" ht="15.75" customHeight="1">
      <c r="F541" s="1"/>
    </row>
    <row r="542" spans="6:6" ht="15.75" customHeight="1">
      <c r="F542" s="1"/>
    </row>
    <row r="543" spans="6:6" ht="15.75" customHeight="1">
      <c r="F543" s="1"/>
    </row>
    <row r="544" spans="6:6" ht="15.75" customHeight="1">
      <c r="F544" s="1"/>
    </row>
    <row r="545" spans="6:6" ht="15.75" customHeight="1">
      <c r="F545" s="1"/>
    </row>
    <row r="546" spans="6:6" ht="15.75" customHeight="1">
      <c r="F546" s="1"/>
    </row>
    <row r="547" spans="6:6" ht="15.75" customHeight="1">
      <c r="F547" s="1"/>
    </row>
    <row r="548" spans="6:6" ht="15.75" customHeight="1">
      <c r="F548" s="1"/>
    </row>
    <row r="549" spans="6:6" ht="15.75" customHeight="1">
      <c r="F549" s="1"/>
    </row>
    <row r="550" spans="6:6" ht="15.75" customHeight="1">
      <c r="F550" s="1"/>
    </row>
    <row r="551" spans="6:6" ht="15.75" customHeight="1">
      <c r="F551" s="1"/>
    </row>
    <row r="552" spans="6:6" ht="15.75" customHeight="1">
      <c r="F552" s="1"/>
    </row>
    <row r="553" spans="6:6" ht="15.75" customHeight="1">
      <c r="F553" s="1"/>
    </row>
    <row r="554" spans="6:6" ht="15.75" customHeight="1">
      <c r="F554" s="1"/>
    </row>
    <row r="555" spans="6:6" ht="15.75" customHeight="1">
      <c r="F555" s="1"/>
    </row>
    <row r="556" spans="6:6" ht="15.75" customHeight="1">
      <c r="F556" s="1"/>
    </row>
    <row r="557" spans="6:6" ht="15.75" customHeight="1">
      <c r="F557" s="1"/>
    </row>
    <row r="558" spans="6:6" ht="15.75" customHeight="1">
      <c r="F558" s="1"/>
    </row>
    <row r="559" spans="6:6" ht="15.75" customHeight="1">
      <c r="F559" s="1"/>
    </row>
    <row r="560" spans="6:6" ht="15.75" customHeight="1">
      <c r="F560" s="1"/>
    </row>
    <row r="561" spans="6:6" ht="15.75" customHeight="1">
      <c r="F561" s="1"/>
    </row>
    <row r="562" spans="6:6" ht="15.75" customHeight="1">
      <c r="F562" s="1"/>
    </row>
    <row r="563" spans="6:6" ht="15.75" customHeight="1">
      <c r="F563" s="1"/>
    </row>
    <row r="564" spans="6:6" ht="15.75" customHeight="1">
      <c r="F564" s="1"/>
    </row>
    <row r="565" spans="6:6" ht="15.75" customHeight="1">
      <c r="F565" s="1"/>
    </row>
    <row r="566" spans="6:6" ht="15.75" customHeight="1">
      <c r="F566" s="1"/>
    </row>
    <row r="567" spans="6:6" ht="15.75" customHeight="1">
      <c r="F567" s="1"/>
    </row>
    <row r="568" spans="6:6" ht="15.75" customHeight="1">
      <c r="F568" s="1"/>
    </row>
    <row r="569" spans="6:6" ht="15.75" customHeight="1">
      <c r="F569" s="1"/>
    </row>
    <row r="570" spans="6:6" ht="15.75" customHeight="1">
      <c r="F570" s="1"/>
    </row>
    <row r="571" spans="6:6" ht="15.75" customHeight="1">
      <c r="F571" s="1"/>
    </row>
    <row r="572" spans="6:6" ht="15.75" customHeight="1">
      <c r="F572" s="1"/>
    </row>
    <row r="573" spans="6:6" ht="15.75" customHeight="1">
      <c r="F573" s="1"/>
    </row>
    <row r="574" spans="6:6" ht="15.75" customHeight="1">
      <c r="F574" s="1"/>
    </row>
    <row r="575" spans="6:6" ht="15.75" customHeight="1">
      <c r="F575" s="1"/>
    </row>
    <row r="576" spans="6:6" ht="15.75" customHeight="1">
      <c r="F576" s="1"/>
    </row>
    <row r="577" spans="6:6" ht="15.75" customHeight="1">
      <c r="F577" s="1"/>
    </row>
    <row r="578" spans="6:6" ht="15.75" customHeight="1">
      <c r="F578" s="1"/>
    </row>
    <row r="579" spans="6:6" ht="15.75" customHeight="1">
      <c r="F579" s="1"/>
    </row>
    <row r="580" spans="6:6" ht="15.75" customHeight="1">
      <c r="F580" s="1"/>
    </row>
    <row r="581" spans="6:6" ht="15.75" customHeight="1">
      <c r="F581" s="1"/>
    </row>
    <row r="582" spans="6:6" ht="15.75" customHeight="1">
      <c r="F582" s="1"/>
    </row>
    <row r="583" spans="6:6" ht="15.75" customHeight="1">
      <c r="F583" s="1"/>
    </row>
    <row r="584" spans="6:6" ht="15.75" customHeight="1">
      <c r="F584" s="1"/>
    </row>
    <row r="585" spans="6:6" ht="15.75" customHeight="1">
      <c r="F585" s="1"/>
    </row>
    <row r="586" spans="6:6" ht="15.75" customHeight="1">
      <c r="F586" s="1"/>
    </row>
    <row r="587" spans="6:6" ht="15.75" customHeight="1">
      <c r="F587" s="1"/>
    </row>
    <row r="588" spans="6:6" ht="15.75" customHeight="1">
      <c r="F588" s="1"/>
    </row>
    <row r="589" spans="6:6" ht="15.75" customHeight="1">
      <c r="F589" s="1"/>
    </row>
    <row r="590" spans="6:6" ht="15.75" customHeight="1">
      <c r="F590" s="1"/>
    </row>
    <row r="591" spans="6:6" ht="15.75" customHeight="1">
      <c r="F591" s="1"/>
    </row>
    <row r="592" spans="6:6" ht="15.75" customHeight="1">
      <c r="F592" s="1"/>
    </row>
    <row r="593" spans="6:6" ht="15.75" customHeight="1">
      <c r="F593" s="1"/>
    </row>
    <row r="594" spans="6:6" ht="15.75" customHeight="1">
      <c r="F594" s="1"/>
    </row>
    <row r="595" spans="6:6" ht="15.75" customHeight="1">
      <c r="F595" s="1"/>
    </row>
    <row r="596" spans="6:6" ht="15.75" customHeight="1">
      <c r="F596" s="1"/>
    </row>
    <row r="597" spans="6:6" ht="15.75" customHeight="1">
      <c r="F597" s="1"/>
    </row>
    <row r="598" spans="6:6" ht="15.75" customHeight="1">
      <c r="F598" s="1"/>
    </row>
    <row r="599" spans="6:6" ht="15.75" customHeight="1">
      <c r="F599" s="1"/>
    </row>
    <row r="600" spans="6:6" ht="15.75" customHeight="1">
      <c r="F600" s="1"/>
    </row>
    <row r="601" spans="6:6" ht="15.75" customHeight="1">
      <c r="F601" s="1"/>
    </row>
    <row r="602" spans="6:6" ht="15.75" customHeight="1">
      <c r="F602" s="1"/>
    </row>
    <row r="603" spans="6:6" ht="15.75" customHeight="1">
      <c r="F603" s="1"/>
    </row>
    <row r="604" spans="6:6" ht="15.75" customHeight="1">
      <c r="F604" s="1"/>
    </row>
    <row r="605" spans="6:6" ht="15.75" customHeight="1">
      <c r="F605" s="1"/>
    </row>
    <row r="606" spans="6:6" ht="15.75" customHeight="1">
      <c r="F606" s="1"/>
    </row>
    <row r="607" spans="6:6" ht="15.75" customHeight="1">
      <c r="F607" s="1"/>
    </row>
    <row r="608" spans="6:6" ht="15.75" customHeight="1">
      <c r="F608" s="1"/>
    </row>
    <row r="609" spans="6:6" ht="15.75" customHeight="1">
      <c r="F609" s="1"/>
    </row>
    <row r="610" spans="6:6" ht="15.75" customHeight="1">
      <c r="F610" s="1"/>
    </row>
    <row r="611" spans="6:6" ht="15.75" customHeight="1">
      <c r="F611" s="1"/>
    </row>
    <row r="612" spans="6:6" ht="15.75" customHeight="1">
      <c r="F612" s="1"/>
    </row>
    <row r="613" spans="6:6" ht="15.75" customHeight="1">
      <c r="F613" s="1"/>
    </row>
    <row r="614" spans="6:6" ht="15.75" customHeight="1">
      <c r="F614" s="1"/>
    </row>
    <row r="615" spans="6:6" ht="15.75" customHeight="1">
      <c r="F615" s="1"/>
    </row>
    <row r="616" spans="6:6" ht="15.75" customHeight="1">
      <c r="F616" s="1"/>
    </row>
    <row r="617" spans="6:6" ht="15.75" customHeight="1">
      <c r="F617" s="1"/>
    </row>
    <row r="618" spans="6:6" ht="15.75" customHeight="1">
      <c r="F618" s="1"/>
    </row>
    <row r="619" spans="6:6" ht="15.75" customHeight="1">
      <c r="F619" s="1"/>
    </row>
    <row r="620" spans="6:6" ht="15.75" customHeight="1">
      <c r="F620" s="1"/>
    </row>
    <row r="621" spans="6:6" ht="15.75" customHeight="1">
      <c r="F621" s="1"/>
    </row>
    <row r="622" spans="6:6" ht="15.75" customHeight="1">
      <c r="F622" s="1"/>
    </row>
    <row r="623" spans="6:6" ht="15.75" customHeight="1">
      <c r="F623" s="1"/>
    </row>
    <row r="624" spans="6:6" ht="15.75" customHeight="1">
      <c r="F624" s="1"/>
    </row>
    <row r="625" spans="6:6" ht="15.75" customHeight="1">
      <c r="F625" s="1"/>
    </row>
    <row r="626" spans="6:6" ht="15.75" customHeight="1">
      <c r="F626" s="1"/>
    </row>
    <row r="627" spans="6:6" ht="15.75" customHeight="1">
      <c r="F627" s="1"/>
    </row>
    <row r="628" spans="6:6" ht="15.75" customHeight="1">
      <c r="F628" s="1"/>
    </row>
    <row r="629" spans="6:6" ht="15.75" customHeight="1">
      <c r="F629" s="1"/>
    </row>
    <row r="630" spans="6:6" ht="15.75" customHeight="1">
      <c r="F630" s="1"/>
    </row>
    <row r="631" spans="6:6" ht="15.75" customHeight="1">
      <c r="F631" s="1"/>
    </row>
    <row r="632" spans="6:6" ht="15.75" customHeight="1">
      <c r="F632" s="1"/>
    </row>
    <row r="633" spans="6:6" ht="15.75" customHeight="1">
      <c r="F633" s="1"/>
    </row>
    <row r="634" spans="6:6" ht="15.75" customHeight="1">
      <c r="F634" s="1"/>
    </row>
    <row r="635" spans="6:6" ht="15.75" customHeight="1">
      <c r="F635" s="1"/>
    </row>
    <row r="636" spans="6:6" ht="15.75" customHeight="1">
      <c r="F636" s="1"/>
    </row>
    <row r="637" spans="6:6" ht="15.75" customHeight="1">
      <c r="F637" s="1"/>
    </row>
    <row r="638" spans="6:6" ht="15.75" customHeight="1">
      <c r="F638" s="1"/>
    </row>
    <row r="639" spans="6:6" ht="15.75" customHeight="1">
      <c r="F639" s="1"/>
    </row>
    <row r="640" spans="6:6" ht="15.75" customHeight="1">
      <c r="F640" s="1"/>
    </row>
    <row r="641" spans="6:6" ht="15.75" customHeight="1">
      <c r="F641" s="1"/>
    </row>
    <row r="642" spans="6:6" ht="15.75" customHeight="1">
      <c r="F642" s="1"/>
    </row>
    <row r="643" spans="6:6" ht="15.75" customHeight="1">
      <c r="F643" s="1"/>
    </row>
    <row r="644" spans="6:6" ht="15.75" customHeight="1">
      <c r="F644" s="1"/>
    </row>
    <row r="645" spans="6:6" ht="15.75" customHeight="1">
      <c r="F645" s="1"/>
    </row>
    <row r="646" spans="6:6" ht="15.75" customHeight="1">
      <c r="F646" s="1"/>
    </row>
    <row r="647" spans="6:6" ht="15.75" customHeight="1">
      <c r="F647" s="1"/>
    </row>
    <row r="648" spans="6:6" ht="15.75" customHeight="1">
      <c r="F648" s="1"/>
    </row>
    <row r="649" spans="6:6" ht="15.75" customHeight="1">
      <c r="F649" s="1"/>
    </row>
    <row r="650" spans="6:6" ht="15.75" customHeight="1">
      <c r="F650" s="1"/>
    </row>
    <row r="651" spans="6:6" ht="15.75" customHeight="1">
      <c r="F651" s="1"/>
    </row>
    <row r="652" spans="6:6" ht="15.75" customHeight="1">
      <c r="F652" s="1"/>
    </row>
    <row r="653" spans="6:6" ht="15.75" customHeight="1">
      <c r="F653" s="1"/>
    </row>
    <row r="654" spans="6:6" ht="15.75" customHeight="1">
      <c r="F654" s="1"/>
    </row>
    <row r="655" spans="6:6" ht="15.75" customHeight="1">
      <c r="F655" s="1"/>
    </row>
    <row r="656" spans="6:6" ht="15.75" customHeight="1">
      <c r="F656" s="1"/>
    </row>
    <row r="657" spans="6:6" ht="15.75" customHeight="1">
      <c r="F657" s="1"/>
    </row>
    <row r="658" spans="6:6" ht="15.75" customHeight="1">
      <c r="F658" s="1"/>
    </row>
    <row r="659" spans="6:6" ht="15.75" customHeight="1">
      <c r="F659" s="1"/>
    </row>
    <row r="660" spans="6:6" ht="15.75" customHeight="1">
      <c r="F660" s="1"/>
    </row>
    <row r="661" spans="6:6" ht="15.75" customHeight="1">
      <c r="F661" s="1"/>
    </row>
    <row r="662" spans="6:6" ht="15.75" customHeight="1">
      <c r="F662" s="1"/>
    </row>
    <row r="663" spans="6:6" ht="15.75" customHeight="1">
      <c r="F663" s="1"/>
    </row>
    <row r="664" spans="6:6" ht="15.75" customHeight="1">
      <c r="F664" s="1"/>
    </row>
    <row r="665" spans="6:6" ht="15.75" customHeight="1">
      <c r="F665" s="1"/>
    </row>
    <row r="666" spans="6:6" ht="15.75" customHeight="1">
      <c r="F666" s="1"/>
    </row>
    <row r="667" spans="6:6" ht="15.75" customHeight="1">
      <c r="F667" s="1"/>
    </row>
    <row r="668" spans="6:6" ht="15.75" customHeight="1">
      <c r="F668" s="1"/>
    </row>
    <row r="669" spans="6:6" ht="15.75" customHeight="1">
      <c r="F669" s="1"/>
    </row>
    <row r="670" spans="6:6" ht="15.75" customHeight="1">
      <c r="F670" s="1"/>
    </row>
    <row r="671" spans="6:6" ht="15.75" customHeight="1">
      <c r="F671" s="1"/>
    </row>
    <row r="672" spans="6:6" ht="15.75" customHeight="1">
      <c r="F672" s="1"/>
    </row>
    <row r="673" spans="6:6" ht="15.75" customHeight="1">
      <c r="F673" s="1"/>
    </row>
    <row r="674" spans="6:6" ht="15.75" customHeight="1">
      <c r="F674" s="1"/>
    </row>
    <row r="675" spans="6:6" ht="15.75" customHeight="1">
      <c r="F675" s="1"/>
    </row>
    <row r="676" spans="6:6" ht="15.75" customHeight="1">
      <c r="F676" s="1"/>
    </row>
    <row r="677" spans="6:6" ht="15.75" customHeight="1">
      <c r="F677" s="1"/>
    </row>
    <row r="678" spans="6:6" ht="15.75" customHeight="1">
      <c r="F678" s="1"/>
    </row>
    <row r="679" spans="6:6" ht="15.75" customHeight="1">
      <c r="F679" s="1"/>
    </row>
    <row r="680" spans="6:6" ht="15.75" customHeight="1">
      <c r="F680" s="1"/>
    </row>
    <row r="681" spans="6:6" ht="15.75" customHeight="1">
      <c r="F681" s="1"/>
    </row>
    <row r="682" spans="6:6" ht="15.75" customHeight="1">
      <c r="F682" s="1"/>
    </row>
    <row r="683" spans="6:6" ht="15.75" customHeight="1">
      <c r="F683" s="1"/>
    </row>
    <row r="684" spans="6:6" ht="15.75" customHeight="1">
      <c r="F684" s="1"/>
    </row>
    <row r="685" spans="6:6" ht="15.75" customHeight="1">
      <c r="F685" s="1"/>
    </row>
    <row r="686" spans="6:6" ht="15.75" customHeight="1">
      <c r="F686" s="1"/>
    </row>
    <row r="687" spans="6:6" ht="15.75" customHeight="1">
      <c r="F687" s="1"/>
    </row>
    <row r="688" spans="6:6" ht="15.75" customHeight="1">
      <c r="F688" s="1"/>
    </row>
    <row r="689" spans="6:6" ht="15.75" customHeight="1">
      <c r="F689" s="1"/>
    </row>
    <row r="690" spans="6:6" ht="15.75" customHeight="1">
      <c r="F690" s="1"/>
    </row>
    <row r="691" spans="6:6" ht="15.75" customHeight="1">
      <c r="F691" s="1"/>
    </row>
    <row r="692" spans="6:6" ht="15.75" customHeight="1">
      <c r="F692" s="1"/>
    </row>
    <row r="693" spans="6:6" ht="15.75" customHeight="1">
      <c r="F693" s="1"/>
    </row>
    <row r="694" spans="6:6" ht="15.75" customHeight="1">
      <c r="F694" s="1"/>
    </row>
    <row r="695" spans="6:6" ht="15.75" customHeight="1">
      <c r="F695" s="1"/>
    </row>
    <row r="696" spans="6:6" ht="15.75" customHeight="1">
      <c r="F696" s="1"/>
    </row>
    <row r="697" spans="6:6" ht="15.75" customHeight="1">
      <c r="F697" s="1"/>
    </row>
    <row r="698" spans="6:6" ht="15.75" customHeight="1">
      <c r="F698" s="1"/>
    </row>
    <row r="699" spans="6:6" ht="15.75" customHeight="1">
      <c r="F699" s="1"/>
    </row>
    <row r="700" spans="6:6" ht="15.75" customHeight="1">
      <c r="F700" s="1"/>
    </row>
    <row r="701" spans="6:6" ht="15.75" customHeight="1">
      <c r="F701" s="1"/>
    </row>
    <row r="702" spans="6:6" ht="15.75" customHeight="1">
      <c r="F702" s="1"/>
    </row>
    <row r="703" spans="6:6" ht="15.75" customHeight="1">
      <c r="F703" s="1"/>
    </row>
    <row r="704" spans="6:6" ht="15.75" customHeight="1">
      <c r="F704" s="1"/>
    </row>
    <row r="705" spans="6:6" ht="15.75" customHeight="1">
      <c r="F705" s="1"/>
    </row>
    <row r="706" spans="6:6" ht="15.75" customHeight="1">
      <c r="F706" s="1"/>
    </row>
    <row r="707" spans="6:6" ht="15.75" customHeight="1">
      <c r="F707" s="1"/>
    </row>
    <row r="708" spans="6:6" ht="15.75" customHeight="1">
      <c r="F708" s="1"/>
    </row>
    <row r="709" spans="6:6" ht="15.75" customHeight="1">
      <c r="F709" s="1"/>
    </row>
    <row r="710" spans="6:6" ht="15.75" customHeight="1">
      <c r="F710" s="1"/>
    </row>
    <row r="711" spans="6:6" ht="15.75" customHeight="1">
      <c r="F711" s="1"/>
    </row>
    <row r="712" spans="6:6" ht="15.75" customHeight="1">
      <c r="F712" s="1"/>
    </row>
    <row r="713" spans="6:6" ht="15.75" customHeight="1">
      <c r="F713" s="1"/>
    </row>
    <row r="714" spans="6:6" ht="15.75" customHeight="1">
      <c r="F714" s="1"/>
    </row>
    <row r="715" spans="6:6" ht="15.75" customHeight="1">
      <c r="F715" s="1"/>
    </row>
    <row r="716" spans="6:6" ht="15.75" customHeight="1">
      <c r="F716" s="1"/>
    </row>
    <row r="717" spans="6:6" ht="15.75" customHeight="1">
      <c r="F717" s="1"/>
    </row>
    <row r="718" spans="6:6" ht="15.75" customHeight="1">
      <c r="F718" s="1"/>
    </row>
    <row r="719" spans="6:6" ht="15.75" customHeight="1">
      <c r="F719" s="1"/>
    </row>
    <row r="720" spans="6:6" ht="15.75" customHeight="1">
      <c r="F720" s="1"/>
    </row>
    <row r="721" spans="6:6" ht="15.75" customHeight="1">
      <c r="F721" s="1"/>
    </row>
    <row r="722" spans="6:6" ht="15.75" customHeight="1">
      <c r="F722" s="1"/>
    </row>
    <row r="723" spans="6:6" ht="15.75" customHeight="1">
      <c r="F723" s="1"/>
    </row>
    <row r="724" spans="6:6" ht="15.75" customHeight="1">
      <c r="F724" s="1"/>
    </row>
    <row r="725" spans="6:6" ht="15.75" customHeight="1">
      <c r="F725" s="1"/>
    </row>
    <row r="726" spans="6:6" ht="15.75" customHeight="1">
      <c r="F726" s="1"/>
    </row>
    <row r="727" spans="6:6" ht="15.75" customHeight="1">
      <c r="F727" s="1"/>
    </row>
    <row r="728" spans="6:6" ht="15.75" customHeight="1">
      <c r="F728" s="1"/>
    </row>
    <row r="729" spans="6:6" ht="15.75" customHeight="1">
      <c r="F729" s="1"/>
    </row>
    <row r="730" spans="6:6" ht="15.75" customHeight="1">
      <c r="F730" s="1"/>
    </row>
    <row r="731" spans="6:6" ht="15.75" customHeight="1">
      <c r="F731" s="1"/>
    </row>
    <row r="732" spans="6:6" ht="15.75" customHeight="1">
      <c r="F732" s="1"/>
    </row>
    <row r="733" spans="6:6" ht="15.75" customHeight="1">
      <c r="F733" s="1"/>
    </row>
    <row r="734" spans="6:6" ht="15.75" customHeight="1">
      <c r="F734" s="1"/>
    </row>
    <row r="735" spans="6:6" ht="15.75" customHeight="1">
      <c r="F735" s="1"/>
    </row>
    <row r="736" spans="6:6" ht="15.75" customHeight="1">
      <c r="F736" s="1"/>
    </row>
    <row r="737" spans="6:6" ht="15.75" customHeight="1">
      <c r="F737" s="1"/>
    </row>
    <row r="738" spans="6:6" ht="15.75" customHeight="1">
      <c r="F738" s="1"/>
    </row>
    <row r="739" spans="6:6" ht="15.75" customHeight="1">
      <c r="F739" s="1"/>
    </row>
    <row r="740" spans="6:6" ht="15.75" customHeight="1">
      <c r="F740" s="1"/>
    </row>
    <row r="741" spans="6:6" ht="15.75" customHeight="1">
      <c r="F741" s="1"/>
    </row>
    <row r="742" spans="6:6" ht="15.75" customHeight="1">
      <c r="F742" s="1"/>
    </row>
    <row r="743" spans="6:6" ht="15.75" customHeight="1">
      <c r="F743" s="1"/>
    </row>
    <row r="744" spans="6:6" ht="15.75" customHeight="1">
      <c r="F744" s="1"/>
    </row>
    <row r="745" spans="6:6" ht="15.75" customHeight="1">
      <c r="F745" s="1"/>
    </row>
    <row r="746" spans="6:6" ht="15.75" customHeight="1">
      <c r="F746" s="1"/>
    </row>
    <row r="747" spans="6:6" ht="15.75" customHeight="1">
      <c r="F747" s="1"/>
    </row>
    <row r="748" spans="6:6" ht="15.75" customHeight="1">
      <c r="F748" s="1"/>
    </row>
    <row r="749" spans="6:6" ht="15.75" customHeight="1">
      <c r="F749" s="1"/>
    </row>
    <row r="750" spans="6:6" ht="15.75" customHeight="1">
      <c r="F750" s="1"/>
    </row>
    <row r="751" spans="6:6" ht="15.75" customHeight="1">
      <c r="F751" s="1"/>
    </row>
    <row r="752" spans="6:6" ht="15.75" customHeight="1">
      <c r="F752" s="1"/>
    </row>
    <row r="753" spans="6:6" ht="15.75" customHeight="1">
      <c r="F753" s="1"/>
    </row>
    <row r="754" spans="6:6" ht="15.75" customHeight="1">
      <c r="F754" s="1"/>
    </row>
    <row r="755" spans="6:6" ht="15.75" customHeight="1">
      <c r="F755" s="1"/>
    </row>
    <row r="756" spans="6:6" ht="15.75" customHeight="1">
      <c r="F756" s="1"/>
    </row>
    <row r="757" spans="6:6" ht="15.75" customHeight="1">
      <c r="F757" s="1"/>
    </row>
    <row r="758" spans="6:6" ht="15.75" customHeight="1">
      <c r="F758" s="1"/>
    </row>
    <row r="759" spans="6:6" ht="15.75" customHeight="1">
      <c r="F759" s="1"/>
    </row>
    <row r="760" spans="6:6" ht="15.75" customHeight="1">
      <c r="F760" s="1"/>
    </row>
    <row r="761" spans="6:6" ht="15.75" customHeight="1">
      <c r="F761" s="1"/>
    </row>
    <row r="762" spans="6:6" ht="15.75" customHeight="1">
      <c r="F762" s="1"/>
    </row>
    <row r="763" spans="6:6" ht="15.75" customHeight="1">
      <c r="F763" s="1"/>
    </row>
    <row r="764" spans="6:6" ht="15.75" customHeight="1">
      <c r="F764" s="1"/>
    </row>
    <row r="765" spans="6:6" ht="15.75" customHeight="1">
      <c r="F765" s="1"/>
    </row>
    <row r="766" spans="6:6" ht="15.75" customHeight="1">
      <c r="F766" s="1"/>
    </row>
    <row r="767" spans="6:6" ht="15.75" customHeight="1">
      <c r="F767" s="1"/>
    </row>
    <row r="768" spans="6:6" ht="15.75" customHeight="1">
      <c r="F768" s="1"/>
    </row>
    <row r="769" spans="6:6" ht="15.75" customHeight="1">
      <c r="F769" s="1"/>
    </row>
    <row r="770" spans="6:6" ht="15.75" customHeight="1">
      <c r="F770" s="1"/>
    </row>
    <row r="771" spans="6:6" ht="15.75" customHeight="1">
      <c r="F771" s="1"/>
    </row>
    <row r="772" spans="6:6" ht="15.75" customHeight="1">
      <c r="F772" s="1"/>
    </row>
    <row r="773" spans="6:6" ht="15.75" customHeight="1">
      <c r="F773" s="1"/>
    </row>
    <row r="774" spans="6:6" ht="15.75" customHeight="1">
      <c r="F774" s="1"/>
    </row>
    <row r="775" spans="6:6" ht="15.75" customHeight="1">
      <c r="F775" s="1"/>
    </row>
    <row r="776" spans="6:6" ht="15.75" customHeight="1">
      <c r="F776" s="1"/>
    </row>
    <row r="777" spans="6:6" ht="15.75" customHeight="1">
      <c r="F777" s="1"/>
    </row>
    <row r="778" spans="6:6" ht="15.75" customHeight="1">
      <c r="F778" s="1"/>
    </row>
    <row r="779" spans="6:6" ht="15.75" customHeight="1">
      <c r="F779" s="1"/>
    </row>
    <row r="780" spans="6:6" ht="15.75" customHeight="1">
      <c r="F780" s="1"/>
    </row>
    <row r="781" spans="6:6" ht="15.75" customHeight="1">
      <c r="F781" s="1"/>
    </row>
    <row r="782" spans="6:6" ht="15.75" customHeight="1">
      <c r="F782" s="1"/>
    </row>
    <row r="783" spans="6:6" ht="15.75" customHeight="1">
      <c r="F783" s="1"/>
    </row>
    <row r="784" spans="6:6" ht="15.75" customHeight="1">
      <c r="F784" s="1"/>
    </row>
    <row r="785" spans="6:6" ht="15.75" customHeight="1">
      <c r="F785" s="1"/>
    </row>
    <row r="786" spans="6:6" ht="15.75" customHeight="1">
      <c r="F786" s="1"/>
    </row>
    <row r="787" spans="6:6" ht="15.75" customHeight="1">
      <c r="F787" s="1"/>
    </row>
    <row r="788" spans="6:6" ht="15.75" customHeight="1">
      <c r="F788" s="1"/>
    </row>
    <row r="789" spans="6:6" ht="15.75" customHeight="1">
      <c r="F789" s="1"/>
    </row>
    <row r="790" spans="6:6" ht="15.75" customHeight="1">
      <c r="F790" s="1"/>
    </row>
    <row r="791" spans="6:6" ht="15.75" customHeight="1">
      <c r="F791" s="1"/>
    </row>
    <row r="792" spans="6:6" ht="15.75" customHeight="1">
      <c r="F792" s="1"/>
    </row>
    <row r="793" spans="6:6" ht="15.75" customHeight="1">
      <c r="F793" s="1"/>
    </row>
    <row r="794" spans="6:6" ht="15.75" customHeight="1">
      <c r="F794" s="1"/>
    </row>
    <row r="795" spans="6:6" ht="15.75" customHeight="1">
      <c r="F795" s="1"/>
    </row>
    <row r="796" spans="6:6" ht="15.75" customHeight="1">
      <c r="F796" s="1"/>
    </row>
    <row r="797" spans="6:6" ht="15.75" customHeight="1">
      <c r="F797" s="1"/>
    </row>
    <row r="798" spans="6:6" ht="15.75" customHeight="1">
      <c r="F798" s="1"/>
    </row>
    <row r="799" spans="6:6" ht="15.75" customHeight="1">
      <c r="F799" s="1"/>
    </row>
    <row r="800" spans="6:6" ht="15.75" customHeight="1">
      <c r="F800" s="1"/>
    </row>
    <row r="801" spans="6:6" ht="15.75" customHeight="1">
      <c r="F801" s="1"/>
    </row>
    <row r="802" spans="6:6" ht="15.75" customHeight="1">
      <c r="F802" s="1"/>
    </row>
    <row r="803" spans="6:6" ht="15.75" customHeight="1">
      <c r="F803" s="1"/>
    </row>
    <row r="804" spans="6:6" ht="15.75" customHeight="1">
      <c r="F804" s="1"/>
    </row>
    <row r="805" spans="6:6" ht="15.75" customHeight="1">
      <c r="F805" s="1"/>
    </row>
    <row r="806" spans="6:6" ht="15.75" customHeight="1">
      <c r="F806" s="1"/>
    </row>
    <row r="807" spans="6:6" ht="15.75" customHeight="1">
      <c r="F807" s="1"/>
    </row>
    <row r="808" spans="6:6" ht="15.75" customHeight="1">
      <c r="F808" s="1"/>
    </row>
    <row r="809" spans="6:6" ht="15.75" customHeight="1">
      <c r="F809" s="1"/>
    </row>
    <row r="810" spans="6:6" ht="15.75" customHeight="1">
      <c r="F810" s="1"/>
    </row>
    <row r="811" spans="6:6" ht="15.75" customHeight="1">
      <c r="F811" s="1"/>
    </row>
    <row r="812" spans="6:6" ht="15.75" customHeight="1">
      <c r="F812" s="1"/>
    </row>
    <row r="813" spans="6:6" ht="15.75" customHeight="1">
      <c r="F813" s="1"/>
    </row>
    <row r="814" spans="6:6" ht="15.75" customHeight="1">
      <c r="F814" s="1"/>
    </row>
    <row r="815" spans="6:6" ht="15.75" customHeight="1">
      <c r="F815" s="1"/>
    </row>
    <row r="816" spans="6:6" ht="15.75" customHeight="1">
      <c r="F816" s="1"/>
    </row>
    <row r="817" spans="6:6" ht="15.75" customHeight="1">
      <c r="F817" s="1"/>
    </row>
    <row r="818" spans="6:6" ht="15.75" customHeight="1">
      <c r="F818" s="1"/>
    </row>
    <row r="819" spans="6:6" ht="15.75" customHeight="1">
      <c r="F819" s="1"/>
    </row>
    <row r="820" spans="6:6" ht="15.75" customHeight="1">
      <c r="F820" s="1"/>
    </row>
    <row r="821" spans="6:6" ht="15.75" customHeight="1">
      <c r="F821" s="1"/>
    </row>
    <row r="822" spans="6:6" ht="15.75" customHeight="1">
      <c r="F822" s="1"/>
    </row>
    <row r="823" spans="6:6" ht="15.75" customHeight="1">
      <c r="F823" s="1"/>
    </row>
    <row r="824" spans="6:6" ht="15.75" customHeight="1">
      <c r="F824" s="1"/>
    </row>
    <row r="825" spans="6:6" ht="15.75" customHeight="1">
      <c r="F825" s="1"/>
    </row>
    <row r="826" spans="6:6" ht="15.75" customHeight="1">
      <c r="F826" s="1"/>
    </row>
    <row r="827" spans="6:6" ht="15.75" customHeight="1">
      <c r="F827" s="1"/>
    </row>
    <row r="828" spans="6:6" ht="15.75" customHeight="1">
      <c r="F828" s="1"/>
    </row>
    <row r="829" spans="6:6" ht="15.75" customHeight="1">
      <c r="F829" s="1"/>
    </row>
    <row r="830" spans="6:6" ht="15.75" customHeight="1">
      <c r="F830" s="1"/>
    </row>
    <row r="831" spans="6:6" ht="15.75" customHeight="1">
      <c r="F831" s="1"/>
    </row>
    <row r="832" spans="6:6" ht="15.75" customHeight="1">
      <c r="F832" s="1"/>
    </row>
    <row r="833" spans="6:6" ht="15.75" customHeight="1">
      <c r="F833" s="1"/>
    </row>
    <row r="834" spans="6:6" ht="15.75" customHeight="1">
      <c r="F834" s="1"/>
    </row>
    <row r="835" spans="6:6" ht="15.75" customHeight="1">
      <c r="F835" s="1"/>
    </row>
    <row r="836" spans="6:6" ht="15.75" customHeight="1">
      <c r="F836" s="1"/>
    </row>
    <row r="837" spans="6:6" ht="15.75" customHeight="1">
      <c r="F837" s="1"/>
    </row>
    <row r="838" spans="6:6" ht="15.75" customHeight="1">
      <c r="F838" s="1"/>
    </row>
    <row r="839" spans="6:6" ht="15.75" customHeight="1">
      <c r="F839" s="1"/>
    </row>
    <row r="840" spans="6:6" ht="15.75" customHeight="1">
      <c r="F840" s="1"/>
    </row>
    <row r="841" spans="6:6" ht="15.75" customHeight="1">
      <c r="F841" s="1"/>
    </row>
    <row r="842" spans="6:6" ht="15.75" customHeight="1">
      <c r="F842" s="1"/>
    </row>
    <row r="843" spans="6:6" ht="15.75" customHeight="1">
      <c r="F843" s="1"/>
    </row>
    <row r="844" spans="6:6" ht="15.75" customHeight="1">
      <c r="F844" s="1"/>
    </row>
    <row r="845" spans="6:6" ht="15.75" customHeight="1">
      <c r="F845" s="1"/>
    </row>
    <row r="846" spans="6:6" ht="15.75" customHeight="1">
      <c r="F846" s="1"/>
    </row>
    <row r="847" spans="6:6" ht="15.75" customHeight="1">
      <c r="F847" s="1"/>
    </row>
    <row r="848" spans="6:6" ht="15.75" customHeight="1">
      <c r="F848" s="1"/>
    </row>
    <row r="849" spans="6:6" ht="15.75" customHeight="1">
      <c r="F849" s="1"/>
    </row>
    <row r="850" spans="6:6" ht="15.75" customHeight="1">
      <c r="F850" s="1"/>
    </row>
    <row r="851" spans="6:6" ht="15.75" customHeight="1">
      <c r="F851" s="1"/>
    </row>
    <row r="852" spans="6:6" ht="15.75" customHeight="1">
      <c r="F852" s="1"/>
    </row>
    <row r="853" spans="6:6" ht="15.75" customHeight="1">
      <c r="F853" s="1"/>
    </row>
    <row r="854" spans="6:6" ht="15.75" customHeight="1">
      <c r="F854" s="1"/>
    </row>
    <row r="855" spans="6:6" ht="15.75" customHeight="1">
      <c r="F855" s="1"/>
    </row>
    <row r="856" spans="6:6" ht="15.75" customHeight="1">
      <c r="F856" s="1"/>
    </row>
    <row r="857" spans="6:6" ht="15.75" customHeight="1">
      <c r="F857" s="1"/>
    </row>
    <row r="858" spans="6:6" ht="15.75" customHeight="1">
      <c r="F858" s="1"/>
    </row>
    <row r="859" spans="6:6" ht="15.75" customHeight="1">
      <c r="F859" s="1"/>
    </row>
    <row r="860" spans="6:6" ht="15.75" customHeight="1">
      <c r="F860" s="1"/>
    </row>
    <row r="861" spans="6:6" ht="15.75" customHeight="1">
      <c r="F861" s="1"/>
    </row>
    <row r="862" spans="6:6" ht="15.75" customHeight="1">
      <c r="F862" s="1"/>
    </row>
    <row r="863" spans="6:6" ht="15.75" customHeight="1">
      <c r="F863" s="1"/>
    </row>
    <row r="864" spans="6:6" ht="15.75" customHeight="1">
      <c r="F864" s="1"/>
    </row>
    <row r="865" spans="6:6" ht="15.75" customHeight="1">
      <c r="F865" s="1"/>
    </row>
    <row r="866" spans="6:6" ht="15.75" customHeight="1">
      <c r="F866" s="1"/>
    </row>
    <row r="867" spans="6:6" ht="15.75" customHeight="1">
      <c r="F867" s="1"/>
    </row>
    <row r="868" spans="6:6" ht="15.75" customHeight="1">
      <c r="F868" s="1"/>
    </row>
    <row r="869" spans="6:6" ht="15.75" customHeight="1">
      <c r="F869" s="1"/>
    </row>
    <row r="870" spans="6:6" ht="15.75" customHeight="1">
      <c r="F870" s="1"/>
    </row>
    <row r="871" spans="6:6" ht="15.75" customHeight="1">
      <c r="F871" s="1"/>
    </row>
    <row r="872" spans="6:6" ht="15.75" customHeight="1">
      <c r="F872" s="1"/>
    </row>
    <row r="873" spans="6:6" ht="15.75" customHeight="1">
      <c r="F873" s="1"/>
    </row>
    <row r="874" spans="6:6" ht="15.75" customHeight="1">
      <c r="F874" s="1"/>
    </row>
    <row r="875" spans="6:6" ht="15.75" customHeight="1">
      <c r="F875" s="1"/>
    </row>
    <row r="876" spans="6:6" ht="15.75" customHeight="1">
      <c r="F876" s="1"/>
    </row>
    <row r="877" spans="6:6" ht="15.75" customHeight="1">
      <c r="F877" s="1"/>
    </row>
    <row r="878" spans="6:6" ht="15.75" customHeight="1">
      <c r="F878" s="1"/>
    </row>
    <row r="879" spans="6:6" ht="15.75" customHeight="1">
      <c r="F879" s="1"/>
    </row>
    <row r="880" spans="6:6" ht="15.75" customHeight="1">
      <c r="F880" s="1"/>
    </row>
    <row r="881" spans="6:6" ht="15.75" customHeight="1">
      <c r="F881" s="1"/>
    </row>
    <row r="882" spans="6:6" ht="15.75" customHeight="1">
      <c r="F882" s="1"/>
    </row>
    <row r="883" spans="6:6" ht="15.75" customHeight="1">
      <c r="F883" s="1"/>
    </row>
    <row r="884" spans="6:6" ht="15.75" customHeight="1">
      <c r="F884" s="1"/>
    </row>
    <row r="885" spans="6:6" ht="15.75" customHeight="1">
      <c r="F885" s="1"/>
    </row>
    <row r="886" spans="6:6" ht="15.75" customHeight="1">
      <c r="F886" s="1"/>
    </row>
    <row r="887" spans="6:6" ht="15.75" customHeight="1">
      <c r="F887" s="1"/>
    </row>
    <row r="888" spans="6:6" ht="15.75" customHeight="1">
      <c r="F888" s="1"/>
    </row>
    <row r="889" spans="6:6" ht="15.75" customHeight="1">
      <c r="F889" s="1"/>
    </row>
    <row r="890" spans="6:6" ht="15.75" customHeight="1">
      <c r="F890" s="1"/>
    </row>
    <row r="891" spans="6:6" ht="15.75" customHeight="1">
      <c r="F891" s="1"/>
    </row>
    <row r="892" spans="6:6" ht="15.75" customHeight="1">
      <c r="F892" s="1"/>
    </row>
    <row r="893" spans="6:6" ht="15.75" customHeight="1">
      <c r="F893" s="1"/>
    </row>
    <row r="894" spans="6:6" ht="15.75" customHeight="1">
      <c r="F894" s="1"/>
    </row>
    <row r="895" spans="6:6" ht="15.75" customHeight="1">
      <c r="F895" s="1"/>
    </row>
    <row r="896" spans="6:6" ht="15.75" customHeight="1">
      <c r="F896" s="1"/>
    </row>
    <row r="897" spans="6:6" ht="15.75" customHeight="1">
      <c r="F897" s="1"/>
    </row>
    <row r="898" spans="6:6" ht="15.75" customHeight="1">
      <c r="F898" s="1"/>
    </row>
    <row r="899" spans="6:6" ht="15.75" customHeight="1">
      <c r="F899" s="1"/>
    </row>
    <row r="900" spans="6:6" ht="15.75" customHeight="1">
      <c r="F900" s="1"/>
    </row>
    <row r="901" spans="6:6" ht="15.75" customHeight="1">
      <c r="F901" s="1"/>
    </row>
    <row r="902" spans="6:6" ht="15.75" customHeight="1">
      <c r="F902" s="1"/>
    </row>
    <row r="903" spans="6:6" ht="15.75" customHeight="1">
      <c r="F903" s="1"/>
    </row>
    <row r="904" spans="6:6" ht="15.75" customHeight="1">
      <c r="F904" s="1"/>
    </row>
    <row r="905" spans="6:6" ht="15.75" customHeight="1">
      <c r="F905" s="1"/>
    </row>
    <row r="906" spans="6:6" ht="15.75" customHeight="1">
      <c r="F906" s="1"/>
    </row>
    <row r="907" spans="6:6" ht="15.75" customHeight="1">
      <c r="F907" s="1"/>
    </row>
    <row r="908" spans="6:6" ht="15.75" customHeight="1">
      <c r="F908" s="1"/>
    </row>
    <row r="909" spans="6:6" ht="15.75" customHeight="1">
      <c r="F909" s="1"/>
    </row>
    <row r="910" spans="6:6" ht="15.75" customHeight="1">
      <c r="F910" s="1"/>
    </row>
    <row r="911" spans="6:6" ht="15.75" customHeight="1">
      <c r="F911" s="1"/>
    </row>
    <row r="912" spans="6:6" ht="15.75" customHeight="1">
      <c r="F912" s="1"/>
    </row>
    <row r="913" spans="6:6" ht="15.75" customHeight="1">
      <c r="F913" s="1"/>
    </row>
    <row r="914" spans="6:6" ht="15.75" customHeight="1">
      <c r="F914" s="1"/>
    </row>
    <row r="915" spans="6:6" ht="15.75" customHeight="1">
      <c r="F915" s="1"/>
    </row>
    <row r="916" spans="6:6" ht="15.75" customHeight="1">
      <c r="F916" s="1"/>
    </row>
    <row r="917" spans="6:6" ht="15.75" customHeight="1">
      <c r="F917" s="1"/>
    </row>
    <row r="918" spans="6:6" ht="15.75" customHeight="1">
      <c r="F918" s="1"/>
    </row>
    <row r="919" spans="6:6" ht="15.75" customHeight="1">
      <c r="F919" s="1"/>
    </row>
    <row r="920" spans="6:6" ht="15.75" customHeight="1">
      <c r="F920" s="1"/>
    </row>
    <row r="921" spans="6:6" ht="15.75" customHeight="1">
      <c r="F921" s="1"/>
    </row>
    <row r="922" spans="6:6" ht="15.75" customHeight="1">
      <c r="F922" s="1"/>
    </row>
    <row r="923" spans="6:6" ht="15.75" customHeight="1">
      <c r="F923" s="1"/>
    </row>
    <row r="924" spans="6:6" ht="15.75" customHeight="1">
      <c r="F924" s="1"/>
    </row>
    <row r="925" spans="6:6" ht="15.75" customHeight="1">
      <c r="F925" s="1"/>
    </row>
    <row r="926" spans="6:6" ht="15.75" customHeight="1">
      <c r="F926" s="1"/>
    </row>
    <row r="927" spans="6:6" ht="15.75" customHeight="1">
      <c r="F927" s="1"/>
    </row>
    <row r="928" spans="6:6" ht="15.75" customHeight="1">
      <c r="F928" s="1"/>
    </row>
    <row r="929" spans="6:6" ht="15.75" customHeight="1">
      <c r="F929" s="1"/>
    </row>
    <row r="930" spans="6:6" ht="15.75" customHeight="1">
      <c r="F930" s="1"/>
    </row>
    <row r="931" spans="6:6" ht="15.75" customHeight="1">
      <c r="F931" s="1"/>
    </row>
    <row r="932" spans="6:6" ht="15.75" customHeight="1">
      <c r="F932" s="1"/>
    </row>
    <row r="933" spans="6:6" ht="15.75" customHeight="1">
      <c r="F933" s="1"/>
    </row>
    <row r="934" spans="6:6" ht="15.75" customHeight="1">
      <c r="F934" s="1"/>
    </row>
    <row r="935" spans="6:6" ht="15.75" customHeight="1">
      <c r="F935" s="1"/>
    </row>
    <row r="936" spans="6:6" ht="15.75" customHeight="1">
      <c r="F936" s="1"/>
    </row>
    <row r="937" spans="6:6" ht="15.75" customHeight="1">
      <c r="F937" s="1"/>
    </row>
    <row r="938" spans="6:6" ht="15.75" customHeight="1">
      <c r="F938" s="1"/>
    </row>
    <row r="939" spans="6:6" ht="15.75" customHeight="1">
      <c r="F939" s="1"/>
    </row>
    <row r="940" spans="6:6" ht="15.75" customHeight="1">
      <c r="F940" s="1"/>
    </row>
    <row r="941" spans="6:6" ht="15.75" customHeight="1">
      <c r="F941" s="1"/>
    </row>
    <row r="942" spans="6:6" ht="15.75" customHeight="1">
      <c r="F942" s="1"/>
    </row>
    <row r="943" spans="6:6" ht="15.75" customHeight="1">
      <c r="F943" s="1"/>
    </row>
    <row r="944" spans="6:6" ht="15.75" customHeight="1">
      <c r="F944" s="1"/>
    </row>
    <row r="945" spans="6:6" ht="15.75" customHeight="1">
      <c r="F945" s="1"/>
    </row>
    <row r="946" spans="6:6" ht="15.75" customHeight="1">
      <c r="F946" s="1"/>
    </row>
    <row r="947" spans="6:6" ht="15.75" customHeight="1">
      <c r="F947" s="1"/>
    </row>
    <row r="948" spans="6:6" ht="15.75" customHeight="1">
      <c r="F948" s="1"/>
    </row>
    <row r="949" spans="6:6" ht="15.75" customHeight="1">
      <c r="F949" s="1"/>
    </row>
    <row r="950" spans="6:6" ht="15.75" customHeight="1">
      <c r="F950" s="1"/>
    </row>
    <row r="951" spans="6:6" ht="15.75" customHeight="1">
      <c r="F951" s="1"/>
    </row>
    <row r="952" spans="6:6" ht="15.75" customHeight="1">
      <c r="F952" s="1"/>
    </row>
    <row r="953" spans="6:6" ht="15.75" customHeight="1">
      <c r="F953" s="1"/>
    </row>
    <row r="954" spans="6:6" ht="15.75" customHeight="1">
      <c r="F954" s="1"/>
    </row>
    <row r="955" spans="6:6" ht="15.75" customHeight="1">
      <c r="F955" s="1"/>
    </row>
    <row r="956" spans="6:6" ht="15.75" customHeight="1">
      <c r="F956" s="1"/>
    </row>
    <row r="957" spans="6:6" ht="15.75" customHeight="1">
      <c r="F957" s="1"/>
    </row>
    <row r="958" spans="6:6" ht="15.75" customHeight="1">
      <c r="F958" s="1"/>
    </row>
    <row r="959" spans="6:6" ht="15.75" customHeight="1">
      <c r="F959" s="1"/>
    </row>
    <row r="960" spans="6:6" ht="15.75" customHeight="1">
      <c r="F960" s="1"/>
    </row>
    <row r="961" spans="6:6" ht="15.75" customHeight="1">
      <c r="F961" s="1"/>
    </row>
    <row r="962" spans="6:6" ht="15.75" customHeight="1">
      <c r="F962" s="1"/>
    </row>
    <row r="963" spans="6:6" ht="15.75" customHeight="1">
      <c r="F963" s="1"/>
    </row>
    <row r="964" spans="6:6" ht="15.75" customHeight="1">
      <c r="F964" s="1"/>
    </row>
    <row r="965" spans="6:6" ht="15.75" customHeight="1">
      <c r="F965" s="1"/>
    </row>
    <row r="966" spans="6:6" ht="15.75" customHeight="1">
      <c r="F966" s="1"/>
    </row>
    <row r="967" spans="6:6" ht="15.75" customHeight="1">
      <c r="F967" s="1"/>
    </row>
    <row r="968" spans="6:6" ht="15.75" customHeight="1">
      <c r="F968" s="1"/>
    </row>
    <row r="969" spans="6:6" ht="15.75" customHeight="1">
      <c r="F969" s="1"/>
    </row>
    <row r="970" spans="6:6" ht="15.75" customHeight="1">
      <c r="F970" s="1"/>
    </row>
    <row r="971" spans="6:6" ht="15.75" customHeight="1">
      <c r="F971" s="1"/>
    </row>
    <row r="972" spans="6:6" ht="15.75" customHeight="1">
      <c r="F972" s="1"/>
    </row>
    <row r="973" spans="6:6" ht="15.75" customHeight="1">
      <c r="F973" s="1"/>
    </row>
    <row r="974" spans="6:6" ht="15.75" customHeight="1">
      <c r="F974" s="1"/>
    </row>
    <row r="975" spans="6:6" ht="15.75" customHeight="1">
      <c r="F975" s="1"/>
    </row>
    <row r="976" spans="6:6" ht="15.75" customHeight="1">
      <c r="F976" s="1"/>
    </row>
    <row r="977" spans="6:6" ht="15.75" customHeight="1">
      <c r="F977" s="1"/>
    </row>
    <row r="978" spans="6:6" ht="15.75" customHeight="1">
      <c r="F978" s="1"/>
    </row>
    <row r="979" spans="6:6" ht="15.75" customHeight="1">
      <c r="F979" s="1"/>
    </row>
    <row r="980" spans="6:6" ht="15.75" customHeight="1">
      <c r="F980" s="1"/>
    </row>
    <row r="981" spans="6:6" ht="15.75" customHeight="1">
      <c r="F981" s="1"/>
    </row>
    <row r="982" spans="6:6" ht="15.75" customHeight="1">
      <c r="F982" s="1"/>
    </row>
    <row r="983" spans="6:6" ht="15.75" customHeight="1">
      <c r="F983" s="1"/>
    </row>
    <row r="984" spans="6:6" ht="15.75" customHeight="1">
      <c r="F984" s="1"/>
    </row>
    <row r="985" spans="6:6" ht="15.75" customHeight="1">
      <c r="F985" s="1"/>
    </row>
    <row r="986" spans="6:6" ht="15.75" customHeight="1">
      <c r="F986" s="1"/>
    </row>
    <row r="987" spans="6:6" ht="15.75" customHeight="1">
      <c r="F987" s="1"/>
    </row>
    <row r="988" spans="6:6" ht="15.75" customHeight="1">
      <c r="F988" s="1"/>
    </row>
    <row r="989" spans="6:6" ht="15.75" customHeight="1">
      <c r="F989" s="1"/>
    </row>
    <row r="990" spans="6:6" ht="15.75" customHeight="1">
      <c r="F990" s="1"/>
    </row>
    <row r="991" spans="6:6" ht="15.75" customHeight="1">
      <c r="F991" s="1"/>
    </row>
    <row r="992" spans="6:6" ht="15.75" customHeight="1">
      <c r="F992" s="1"/>
    </row>
    <row r="993" spans="6:6" ht="15.75" customHeight="1">
      <c r="F993" s="1"/>
    </row>
    <row r="994" spans="6:6" ht="15.75" customHeight="1">
      <c r="F994" s="1"/>
    </row>
    <row r="995" spans="6:6" ht="15.75" customHeight="1">
      <c r="F995" s="1"/>
    </row>
    <row r="996" spans="6:6" ht="15.75" customHeight="1">
      <c r="F996" s="1"/>
    </row>
    <row r="997" spans="6:6" ht="15.75" customHeight="1">
      <c r="F997" s="1"/>
    </row>
    <row r="998" spans="6:6" ht="15.75" customHeight="1">
      <c r="F998" s="1"/>
    </row>
    <row r="999" spans="6:6" ht="15.75" customHeight="1">
      <c r="F999" s="1"/>
    </row>
    <row r="1000" spans="6:6" ht="15.75" customHeight="1">
      <c r="F1000" s="1"/>
    </row>
  </sheetData>
  <mergeCells count="9">
    <mergeCell ref="M9:M10"/>
    <mergeCell ref="M11:M12"/>
    <mergeCell ref="A7:L7"/>
    <mergeCell ref="G9:K9"/>
    <mergeCell ref="L9:L12"/>
    <mergeCell ref="G10:J10"/>
    <mergeCell ref="K10:K11"/>
    <mergeCell ref="G11:H11"/>
    <mergeCell ref="I11:J11"/>
  </mergeCells>
  <pageMargins left="0.7" right="0.7" top="0.75" bottom="0.75" header="0" footer="0"/>
  <pageSetup fitToHeight="0" orientation="landscape"/>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1:Z1000"/>
  <sheetViews>
    <sheetView showGridLines="0" workbookViewId="0"/>
  </sheetViews>
  <sheetFormatPr baseColWidth="10" defaultColWidth="14.42578125" defaultRowHeight="15" customHeight="1"/>
  <cols>
    <col min="1" max="1" width="22.28515625" customWidth="1"/>
    <col min="2" max="2" width="90.28515625" customWidth="1"/>
    <col min="3" max="3" width="28.42578125" customWidth="1"/>
    <col min="4" max="4" width="13.42578125" customWidth="1"/>
    <col min="5" max="5" width="26.5703125" customWidth="1"/>
    <col min="6" max="6" width="13.42578125" customWidth="1"/>
    <col min="7" max="7" width="18.5703125" customWidth="1"/>
    <col min="8" max="8" width="21.7109375" customWidth="1"/>
    <col min="9" max="9" width="22" customWidth="1"/>
    <col min="10" max="12" width="18.28515625" customWidth="1"/>
    <col min="13" max="13" width="26" customWidth="1"/>
    <col min="14" max="14" width="18.28515625" customWidth="1"/>
    <col min="15" max="26" width="10.7109375" customWidth="1"/>
  </cols>
  <sheetData>
    <row r="1" spans="1:26" ht="14.25" customHeight="1">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row>
    <row r="2" spans="1:26" ht="14.2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row>
    <row r="3" spans="1:26" ht="14.25" customHeight="1">
      <c r="A3" s="267"/>
      <c r="B3" s="267" t="s">
        <v>392</v>
      </c>
      <c r="C3" s="267"/>
      <c r="D3" s="267"/>
      <c r="E3" s="267"/>
      <c r="F3" s="267"/>
      <c r="G3" s="267"/>
      <c r="H3" s="267"/>
      <c r="I3" s="267"/>
      <c r="J3" s="267"/>
      <c r="K3" s="267"/>
      <c r="L3" s="267"/>
      <c r="M3" s="267"/>
      <c r="N3" s="267"/>
      <c r="O3" s="267"/>
      <c r="P3" s="267"/>
      <c r="Q3" s="267"/>
      <c r="R3" s="267"/>
      <c r="S3" s="267"/>
      <c r="T3" s="267"/>
      <c r="U3" s="267"/>
      <c r="V3" s="267"/>
      <c r="W3" s="267"/>
      <c r="X3" s="267"/>
      <c r="Y3" s="267"/>
      <c r="Z3" s="267"/>
    </row>
    <row r="4" spans="1:26" ht="14.2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row>
    <row r="5" spans="1:26" ht="14.25" customHeight="1">
      <c r="A5" s="501"/>
      <c r="B5" s="438"/>
      <c r="C5" s="438"/>
      <c r="D5" s="438"/>
      <c r="E5" s="438"/>
      <c r="F5" s="438"/>
      <c r="G5" s="438"/>
      <c r="H5" s="438"/>
      <c r="I5" s="438"/>
      <c r="J5" s="438"/>
      <c r="K5" s="267"/>
      <c r="L5" s="267"/>
      <c r="M5" s="267"/>
      <c r="N5" s="267"/>
      <c r="O5" s="267"/>
      <c r="P5" s="267"/>
      <c r="Q5" s="267"/>
      <c r="R5" s="267"/>
      <c r="S5" s="267"/>
      <c r="T5" s="267"/>
      <c r="U5" s="267"/>
      <c r="V5" s="267"/>
      <c r="W5" s="267"/>
      <c r="X5" s="267"/>
      <c r="Y5" s="267"/>
      <c r="Z5" s="267"/>
    </row>
    <row r="6" spans="1:26" ht="14.25" customHeight="1">
      <c r="A6" s="152"/>
      <c r="B6" s="152"/>
      <c r="C6" s="152"/>
      <c r="D6" s="525" t="s">
        <v>101</v>
      </c>
      <c r="E6" s="444"/>
      <c r="F6" s="444"/>
      <c r="G6" s="444"/>
      <c r="H6" s="440"/>
      <c r="I6" s="535" t="s">
        <v>81</v>
      </c>
      <c r="J6" s="534" t="s">
        <v>104</v>
      </c>
      <c r="K6" s="478"/>
      <c r="L6" s="478"/>
      <c r="M6" s="478"/>
      <c r="N6" s="479"/>
      <c r="O6" s="267"/>
      <c r="P6" s="267"/>
      <c r="Q6" s="267"/>
      <c r="R6" s="267"/>
      <c r="S6" s="267"/>
      <c r="T6" s="267"/>
      <c r="U6" s="267"/>
      <c r="V6" s="267"/>
      <c r="W6" s="267"/>
      <c r="X6" s="267"/>
      <c r="Y6" s="267"/>
      <c r="Z6" s="267"/>
    </row>
    <row r="7" spans="1:26" ht="14.25" customHeight="1">
      <c r="A7" s="152"/>
      <c r="B7" s="152"/>
      <c r="C7" s="152"/>
      <c r="D7" s="525" t="s">
        <v>79</v>
      </c>
      <c r="E7" s="444"/>
      <c r="F7" s="444"/>
      <c r="G7" s="440"/>
      <c r="H7" s="531" t="s">
        <v>80</v>
      </c>
      <c r="I7" s="520"/>
      <c r="J7" s="480"/>
      <c r="K7" s="442"/>
      <c r="L7" s="442"/>
      <c r="M7" s="442"/>
      <c r="N7" s="463"/>
      <c r="O7" s="267"/>
      <c r="P7" s="267"/>
      <c r="Q7" s="267"/>
      <c r="R7" s="267"/>
      <c r="S7" s="267"/>
      <c r="T7" s="267"/>
      <c r="U7" s="267"/>
      <c r="V7" s="267"/>
      <c r="W7" s="267"/>
      <c r="X7" s="267"/>
      <c r="Y7" s="267"/>
      <c r="Z7" s="267"/>
    </row>
    <row r="8" spans="1:26" ht="45" customHeight="1">
      <c r="A8" s="152"/>
      <c r="B8" s="152"/>
      <c r="C8" s="152"/>
      <c r="D8" s="457" t="s">
        <v>105</v>
      </c>
      <c r="E8" s="440"/>
      <c r="F8" s="458" t="s">
        <v>106</v>
      </c>
      <c r="G8" s="440"/>
      <c r="H8" s="448"/>
      <c r="I8" s="520"/>
      <c r="J8" s="536" t="s">
        <v>393</v>
      </c>
      <c r="K8" s="479"/>
      <c r="L8" s="537" t="s">
        <v>394</v>
      </c>
      <c r="M8" s="446" t="s">
        <v>395</v>
      </c>
      <c r="N8" s="538" t="s">
        <v>109</v>
      </c>
      <c r="O8" s="267"/>
      <c r="P8" s="267"/>
      <c r="Q8" s="267"/>
      <c r="R8" s="267"/>
      <c r="S8" s="267"/>
      <c r="T8" s="267"/>
      <c r="U8" s="267"/>
      <c r="V8" s="267"/>
      <c r="W8" s="267"/>
      <c r="X8" s="267"/>
      <c r="Y8" s="267"/>
      <c r="Z8" s="267"/>
    </row>
    <row r="9" spans="1:26" ht="14.25" customHeight="1">
      <c r="A9" s="305" t="s">
        <v>396</v>
      </c>
      <c r="B9" s="413" t="s">
        <v>108</v>
      </c>
      <c r="C9" s="108" t="s">
        <v>397</v>
      </c>
      <c r="D9" s="305" t="s">
        <v>118</v>
      </c>
      <c r="E9" s="305" t="s">
        <v>82</v>
      </c>
      <c r="F9" s="305" t="s">
        <v>118</v>
      </c>
      <c r="G9" s="305" t="s">
        <v>82</v>
      </c>
      <c r="H9" s="305" t="s">
        <v>82</v>
      </c>
      <c r="I9" s="520"/>
      <c r="J9" s="520"/>
      <c r="K9" s="515"/>
      <c r="L9" s="447"/>
      <c r="M9" s="447"/>
      <c r="N9" s="515"/>
      <c r="O9" s="267"/>
      <c r="P9" s="267"/>
      <c r="Q9" s="267"/>
      <c r="R9" s="267"/>
      <c r="S9" s="267"/>
      <c r="T9" s="267"/>
      <c r="U9" s="267"/>
      <c r="V9" s="267"/>
      <c r="W9" s="267"/>
      <c r="X9" s="267"/>
      <c r="Y9" s="267"/>
      <c r="Z9" s="267"/>
    </row>
    <row r="10" spans="1:26" ht="181.5" customHeight="1">
      <c r="A10" s="315" t="s">
        <v>398</v>
      </c>
      <c r="B10" s="414" t="s">
        <v>399</v>
      </c>
      <c r="C10" s="415">
        <f>10000000*50</f>
        <v>500000000</v>
      </c>
      <c r="D10" s="363">
        <v>0</v>
      </c>
      <c r="E10" s="363">
        <v>0</v>
      </c>
      <c r="F10" s="363">
        <v>0</v>
      </c>
      <c r="G10" s="363">
        <v>0</v>
      </c>
      <c r="H10" s="363">
        <f>C10</f>
        <v>500000000</v>
      </c>
      <c r="I10" s="416">
        <f>H10</f>
        <v>500000000</v>
      </c>
      <c r="J10" s="285" t="s">
        <v>400</v>
      </c>
      <c r="K10" s="285" t="s">
        <v>400</v>
      </c>
      <c r="L10" s="285" t="s">
        <v>401</v>
      </c>
      <c r="M10" s="285" t="s">
        <v>401</v>
      </c>
      <c r="N10" s="285" t="s">
        <v>401</v>
      </c>
      <c r="O10" s="267"/>
      <c r="P10" s="267"/>
      <c r="Q10" s="267"/>
      <c r="R10" s="267"/>
      <c r="S10" s="267"/>
      <c r="T10" s="267"/>
      <c r="U10" s="267"/>
      <c r="V10" s="267"/>
      <c r="W10" s="267"/>
      <c r="X10" s="267"/>
      <c r="Y10" s="267"/>
      <c r="Z10" s="267"/>
    </row>
    <row r="11" spans="1:26" ht="21" customHeight="1">
      <c r="A11" s="152"/>
      <c r="B11" s="417" t="s">
        <v>81</v>
      </c>
      <c r="C11" s="387">
        <f t="shared" ref="C11:I11" si="0">SUM(C10)</f>
        <v>500000000</v>
      </c>
      <c r="D11" s="418">
        <f t="shared" si="0"/>
        <v>0</v>
      </c>
      <c r="E11" s="418">
        <f t="shared" si="0"/>
        <v>0</v>
      </c>
      <c r="F11" s="418">
        <f t="shared" si="0"/>
        <v>0</v>
      </c>
      <c r="G11" s="418">
        <f t="shared" si="0"/>
        <v>0</v>
      </c>
      <c r="H11" s="418">
        <f t="shared" si="0"/>
        <v>500000000</v>
      </c>
      <c r="I11" s="418">
        <f t="shared" si="0"/>
        <v>500000000</v>
      </c>
      <c r="J11" s="302"/>
      <c r="K11" s="267"/>
      <c r="L11" s="267"/>
      <c r="M11" s="267"/>
      <c r="N11" s="267"/>
      <c r="O11" s="267"/>
      <c r="P11" s="267"/>
      <c r="Q11" s="267"/>
      <c r="R11" s="267"/>
      <c r="S11" s="267"/>
      <c r="T11" s="267"/>
      <c r="U11" s="267"/>
      <c r="V11" s="267"/>
      <c r="W11" s="267"/>
      <c r="X11" s="267"/>
      <c r="Y11" s="267"/>
      <c r="Z11" s="267"/>
    </row>
    <row r="12" spans="1:26" ht="14.25" customHeight="1">
      <c r="A12" s="267"/>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row>
    <row r="13" spans="1:26" ht="14.25" customHeight="1">
      <c r="A13" s="267"/>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row>
    <row r="14" spans="1:26" ht="14.25" customHeight="1">
      <c r="A14" s="267"/>
      <c r="B14" s="267"/>
      <c r="C14" s="270"/>
      <c r="D14" s="267"/>
      <c r="E14" s="267"/>
      <c r="F14" s="267"/>
      <c r="G14" s="267"/>
      <c r="H14" s="267"/>
      <c r="I14" s="267"/>
      <c r="J14" s="267"/>
      <c r="K14" s="267"/>
      <c r="L14" s="267"/>
      <c r="M14" s="267"/>
      <c r="N14" s="267"/>
      <c r="O14" s="267"/>
      <c r="P14" s="267"/>
      <c r="Q14" s="267"/>
      <c r="R14" s="267"/>
      <c r="S14" s="267"/>
      <c r="T14" s="267"/>
      <c r="U14" s="267"/>
      <c r="V14" s="267"/>
      <c r="W14" s="267"/>
      <c r="X14" s="267"/>
      <c r="Y14" s="267"/>
      <c r="Z14" s="267"/>
    </row>
    <row r="15" spans="1:26" ht="14.25" customHeight="1">
      <c r="A15" s="267"/>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row>
    <row r="16" spans="1:26" ht="14.25" customHeight="1">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row>
    <row r="17" spans="1:26" ht="14.25" customHeight="1">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row>
    <row r="18" spans="1:26" ht="14.25" customHeight="1">
      <c r="A18" s="267"/>
      <c r="B18" s="267"/>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row>
    <row r="19" spans="1:26" ht="14.25" customHeight="1">
      <c r="A19" s="26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row>
    <row r="20" spans="1:26" ht="14.25" customHeight="1">
      <c r="A20" s="267"/>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row>
    <row r="21" spans="1:26" ht="14.25" customHeight="1">
      <c r="A21" s="267"/>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row>
    <row r="22" spans="1:26" ht="14.25" customHeight="1">
      <c r="A22" s="267"/>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row>
    <row r="23" spans="1:26" ht="14.25" customHeight="1">
      <c r="A23" s="267"/>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row>
    <row r="24" spans="1:26" ht="14.25" customHeight="1">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row>
    <row r="25" spans="1:26" ht="14.25" customHeight="1">
      <c r="A25" s="267"/>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row>
    <row r="26" spans="1:26" ht="14.25" customHeight="1">
      <c r="A26" s="267"/>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row>
    <row r="27" spans="1:26" ht="14.25" customHeight="1">
      <c r="A27" s="267"/>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row>
    <row r="28" spans="1:26" ht="14.25" customHeight="1">
      <c r="A28" s="267"/>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row>
    <row r="29" spans="1:26" ht="14.25" customHeight="1">
      <c r="A29" s="267"/>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row>
    <row r="30" spans="1:26" ht="14.25" customHeight="1">
      <c r="A30" s="267"/>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row>
    <row r="31" spans="1:26" ht="14.25" customHeight="1">
      <c r="A31" s="267"/>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row>
    <row r="32" spans="1:26" ht="14.25" customHeight="1">
      <c r="A32" s="267"/>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row>
    <row r="33" spans="1:26" ht="14.25" customHeight="1">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row>
    <row r="34" spans="1:26" ht="14.25" customHeight="1">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row>
    <row r="35" spans="1:26" ht="14.25" customHeight="1">
      <c r="A35" s="267"/>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row>
    <row r="36" spans="1:26" ht="14.25" customHeight="1">
      <c r="A36" s="267"/>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row>
    <row r="37" spans="1:26" ht="14.25" customHeight="1">
      <c r="A37" s="267"/>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26" ht="14.25" customHeight="1">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row>
    <row r="39" spans="1:26" ht="14.25" customHeight="1">
      <c r="A39" s="267"/>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row>
    <row r="40" spans="1:26" ht="14.25" customHeight="1">
      <c r="A40" s="267"/>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row>
    <row r="41" spans="1:26" ht="14.25" customHeight="1">
      <c r="A41" s="267"/>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row>
    <row r="42" spans="1:26" ht="14.25" customHeight="1">
      <c r="A42" s="267"/>
      <c r="B42" s="267"/>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row>
    <row r="43" spans="1:26" ht="14.25" customHeight="1">
      <c r="A43" s="267"/>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row>
    <row r="44" spans="1:26" ht="14.25" customHeight="1">
      <c r="A44" s="267"/>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row>
    <row r="45" spans="1:26" ht="14.25" customHeight="1">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row>
    <row r="46" spans="1:26" ht="14.25" customHeight="1">
      <c r="A46" s="267"/>
      <c r="B46" s="267"/>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row>
    <row r="47" spans="1:26" ht="14.25" customHeight="1">
      <c r="A47" s="267"/>
      <c r="B47" s="267"/>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row>
    <row r="48" spans="1:26" ht="14.25" customHeight="1">
      <c r="A48" s="267"/>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row>
    <row r="49" spans="1:26" ht="14.25" customHeight="1">
      <c r="A49" s="267"/>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row>
    <row r="50" spans="1:26" ht="14.25" customHeight="1">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row>
    <row r="51" spans="1:26" ht="14.25" customHeight="1">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row>
    <row r="52" spans="1:26" ht="14.25" customHeight="1">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row>
    <row r="53" spans="1:26" ht="14.25" customHeight="1">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row>
    <row r="54" spans="1:26" ht="14.25" customHeight="1">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row>
    <row r="55" spans="1:26" ht="14.25" customHeight="1">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row>
    <row r="56" spans="1:26" ht="14.25" customHeight="1">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row>
    <row r="57" spans="1:26" ht="14.25" customHeight="1">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row>
    <row r="58" spans="1:26" ht="14.25" customHeight="1">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row>
    <row r="59" spans="1:26" ht="14.25" customHeight="1">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row>
    <row r="60" spans="1:26" ht="14.25" customHeight="1">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row>
    <row r="61" spans="1:26" ht="14.25" customHeight="1">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row>
    <row r="62" spans="1:26" ht="14.25"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row>
    <row r="63" spans="1:26" ht="14.25" customHeight="1">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row>
    <row r="64" spans="1:26" ht="14.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row>
    <row r="65" spans="1:26" ht="14.25" customHeight="1">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row>
    <row r="66" spans="1:26" ht="14.25" customHeight="1">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row>
    <row r="67" spans="1:26" ht="14.25" customHeight="1">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row>
    <row r="68" spans="1:26" ht="14.25" customHeight="1">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row>
    <row r="69" spans="1:26" ht="14.25" customHeight="1">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row>
    <row r="70" spans="1:26" ht="14.2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row>
    <row r="71" spans="1:26" ht="14.25" customHeight="1">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row>
    <row r="72" spans="1:26" ht="14.25" customHeight="1">
      <c r="A72" s="267"/>
      <c r="B72" s="267"/>
      <c r="C72" s="267"/>
      <c r="D72" s="267"/>
      <c r="E72" s="267"/>
      <c r="F72" s="267"/>
      <c r="G72" s="267"/>
      <c r="H72" s="267"/>
      <c r="I72" s="267"/>
      <c r="J72" s="267"/>
      <c r="K72" s="267"/>
      <c r="L72" s="267"/>
      <c r="M72" s="267"/>
      <c r="N72" s="267"/>
      <c r="O72" s="267"/>
      <c r="P72" s="267"/>
      <c r="Q72" s="267"/>
      <c r="R72" s="267"/>
      <c r="S72" s="267"/>
      <c r="T72" s="267"/>
      <c r="U72" s="267"/>
      <c r="V72" s="267"/>
      <c r="W72" s="267"/>
      <c r="X72" s="267"/>
      <c r="Y72" s="267"/>
      <c r="Z72" s="267"/>
    </row>
    <row r="73" spans="1:26" ht="14.25" customHeight="1">
      <c r="A73" s="267"/>
      <c r="B73" s="267"/>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row>
    <row r="74" spans="1:26" ht="14.25" customHeight="1">
      <c r="A74" s="267"/>
      <c r="B74" s="267"/>
      <c r="C74" s="267"/>
      <c r="D74" s="267"/>
      <c r="E74" s="267"/>
      <c r="F74" s="267"/>
      <c r="G74" s="267"/>
      <c r="H74" s="267"/>
      <c r="I74" s="267"/>
      <c r="J74" s="267"/>
      <c r="K74" s="267"/>
      <c r="L74" s="267"/>
      <c r="M74" s="267"/>
      <c r="N74" s="267"/>
      <c r="O74" s="267"/>
      <c r="P74" s="267"/>
      <c r="Q74" s="267"/>
      <c r="R74" s="267"/>
      <c r="S74" s="267"/>
      <c r="T74" s="267"/>
      <c r="U74" s="267"/>
      <c r="V74" s="267"/>
      <c r="W74" s="267"/>
      <c r="X74" s="267"/>
      <c r="Y74" s="267"/>
      <c r="Z74" s="267"/>
    </row>
    <row r="75" spans="1:26" ht="14.25" customHeight="1">
      <c r="A75" s="267"/>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row>
    <row r="76" spans="1:26" ht="14.25" customHeight="1">
      <c r="A76" s="267"/>
      <c r="B76" s="267"/>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row>
    <row r="77" spans="1:26" ht="14.25" customHeight="1">
      <c r="A77" s="267"/>
      <c r="B77" s="267"/>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row>
    <row r="78" spans="1:26" ht="14.25" customHeight="1">
      <c r="A78" s="267"/>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row>
    <row r="79" spans="1:26" ht="14.25" customHeight="1">
      <c r="A79" s="267"/>
      <c r="B79" s="267"/>
      <c r="C79" s="267"/>
      <c r="D79" s="267"/>
      <c r="E79" s="267"/>
      <c r="F79" s="267"/>
      <c r="G79" s="267"/>
      <c r="H79" s="267"/>
      <c r="I79" s="267"/>
      <c r="J79" s="267"/>
      <c r="K79" s="267"/>
      <c r="L79" s="267"/>
      <c r="M79" s="267"/>
      <c r="N79" s="267"/>
      <c r="O79" s="267"/>
      <c r="P79" s="267"/>
      <c r="Q79" s="267"/>
      <c r="R79" s="267"/>
      <c r="S79" s="267"/>
      <c r="T79" s="267"/>
      <c r="U79" s="267"/>
      <c r="V79" s="267"/>
      <c r="W79" s="267"/>
      <c r="X79" s="267"/>
      <c r="Y79" s="267"/>
      <c r="Z79" s="267"/>
    </row>
    <row r="80" spans="1:26" ht="14.25" customHeight="1">
      <c r="A80" s="267"/>
      <c r="B80" s="267"/>
      <c r="C80" s="267"/>
      <c r="D80" s="267"/>
      <c r="E80" s="267"/>
      <c r="F80" s="267"/>
      <c r="G80" s="267"/>
      <c r="H80" s="267"/>
      <c r="I80" s="267"/>
      <c r="J80" s="267"/>
      <c r="K80" s="267"/>
      <c r="L80" s="267"/>
      <c r="M80" s="267"/>
      <c r="N80" s="267"/>
      <c r="O80" s="267"/>
      <c r="P80" s="267"/>
      <c r="Q80" s="267"/>
      <c r="R80" s="267"/>
      <c r="S80" s="267"/>
      <c r="T80" s="267"/>
      <c r="U80" s="267"/>
      <c r="V80" s="267"/>
      <c r="W80" s="267"/>
      <c r="X80" s="267"/>
      <c r="Y80" s="267"/>
      <c r="Z80" s="267"/>
    </row>
    <row r="81" spans="1:26" ht="14.25" customHeight="1">
      <c r="A81" s="267"/>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row>
    <row r="82" spans="1:26" ht="14.25" customHeight="1">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row>
    <row r="83" spans="1:26" ht="14.25" customHeight="1">
      <c r="A83" s="267"/>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row>
    <row r="84" spans="1:26" ht="14.25" customHeight="1">
      <c r="A84" s="267"/>
      <c r="B84" s="267"/>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row>
    <row r="85" spans="1:26" ht="14.25" customHeight="1">
      <c r="A85" s="267"/>
      <c r="B85" s="267"/>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row>
    <row r="86" spans="1:26" ht="14.25" customHeight="1">
      <c r="A86" s="267"/>
      <c r="B86" s="267"/>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row>
    <row r="87" spans="1:26" ht="14.25" customHeight="1">
      <c r="A87" s="267"/>
      <c r="B87" s="267"/>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row>
    <row r="88" spans="1:26" ht="14.25" customHeight="1">
      <c r="A88" s="267"/>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row>
    <row r="89" spans="1:26" ht="14.25" customHeight="1">
      <c r="A89" s="267"/>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row>
    <row r="90" spans="1:26" ht="14.25" customHeight="1">
      <c r="A90" s="267"/>
      <c r="B90" s="267"/>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row>
    <row r="91" spans="1:26" ht="14.25" customHeight="1">
      <c r="A91" s="267"/>
      <c r="B91" s="267"/>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row>
    <row r="92" spans="1:26" ht="14.25" customHeight="1">
      <c r="A92" s="267"/>
      <c r="B92" s="267"/>
      <c r="C92" s="267"/>
      <c r="D92" s="267"/>
      <c r="E92" s="267"/>
      <c r="F92" s="267"/>
      <c r="G92" s="267"/>
      <c r="H92" s="267"/>
      <c r="I92" s="267"/>
      <c r="J92" s="267"/>
      <c r="K92" s="267"/>
      <c r="L92" s="267"/>
      <c r="M92" s="267"/>
      <c r="N92" s="267"/>
      <c r="O92" s="267"/>
      <c r="P92" s="267"/>
      <c r="Q92" s="267"/>
      <c r="R92" s="267"/>
      <c r="S92" s="267"/>
      <c r="T92" s="267"/>
      <c r="U92" s="267"/>
      <c r="V92" s="267"/>
      <c r="W92" s="267"/>
      <c r="X92" s="267"/>
      <c r="Y92" s="267"/>
      <c r="Z92" s="267"/>
    </row>
    <row r="93" spans="1:26" ht="14.25" customHeight="1">
      <c r="A93" s="267"/>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row>
    <row r="94" spans="1:26" ht="14.25" customHeight="1">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row>
    <row r="95" spans="1:26" ht="14.25" customHeight="1">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row>
    <row r="96" spans="1:26" ht="14.25" customHeight="1">
      <c r="A96" s="267"/>
      <c r="B96" s="267"/>
      <c r="C96" s="267"/>
      <c r="D96" s="267"/>
      <c r="E96" s="267"/>
      <c r="F96" s="267"/>
      <c r="G96" s="267"/>
      <c r="H96" s="267"/>
      <c r="I96" s="267"/>
      <c r="J96" s="267"/>
      <c r="K96" s="267"/>
      <c r="L96" s="267"/>
      <c r="M96" s="267"/>
      <c r="N96" s="267"/>
      <c r="O96" s="267"/>
      <c r="P96" s="267"/>
      <c r="Q96" s="267"/>
      <c r="R96" s="267"/>
      <c r="S96" s="267"/>
      <c r="T96" s="267"/>
      <c r="U96" s="267"/>
      <c r="V96" s="267"/>
      <c r="W96" s="267"/>
      <c r="X96" s="267"/>
      <c r="Y96" s="267"/>
      <c r="Z96" s="267"/>
    </row>
    <row r="97" spans="1:26" ht="14.25" customHeight="1">
      <c r="A97" s="267"/>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row>
    <row r="98" spans="1:26" ht="14.25" customHeight="1">
      <c r="A98" s="267"/>
      <c r="B98" s="267"/>
      <c r="C98" s="267"/>
      <c r="D98" s="267"/>
      <c r="E98" s="267"/>
      <c r="F98" s="267"/>
      <c r="G98" s="267"/>
      <c r="H98" s="267"/>
      <c r="I98" s="267"/>
      <c r="J98" s="267"/>
      <c r="K98" s="267"/>
      <c r="L98" s="267"/>
      <c r="M98" s="267"/>
      <c r="N98" s="267"/>
      <c r="O98" s="267"/>
      <c r="P98" s="267"/>
      <c r="Q98" s="267"/>
      <c r="R98" s="267"/>
      <c r="S98" s="267"/>
      <c r="T98" s="267"/>
      <c r="U98" s="267"/>
      <c r="V98" s="267"/>
      <c r="W98" s="267"/>
      <c r="X98" s="267"/>
      <c r="Y98" s="267"/>
      <c r="Z98" s="267"/>
    </row>
    <row r="99" spans="1:26" ht="14.25" customHeight="1">
      <c r="A99" s="267"/>
      <c r="B99" s="267"/>
      <c r="C99" s="267"/>
      <c r="D99" s="267"/>
      <c r="E99" s="267"/>
      <c r="F99" s="267"/>
      <c r="G99" s="267"/>
      <c r="H99" s="267"/>
      <c r="I99" s="267"/>
      <c r="J99" s="267"/>
      <c r="K99" s="267"/>
      <c r="L99" s="267"/>
      <c r="M99" s="267"/>
      <c r="N99" s="267"/>
      <c r="O99" s="267"/>
      <c r="P99" s="267"/>
      <c r="Q99" s="267"/>
      <c r="R99" s="267"/>
      <c r="S99" s="267"/>
      <c r="T99" s="267"/>
      <c r="U99" s="267"/>
      <c r="V99" s="267"/>
      <c r="W99" s="267"/>
      <c r="X99" s="267"/>
      <c r="Y99" s="267"/>
      <c r="Z99" s="267"/>
    </row>
    <row r="100" spans="1:26" ht="14.25" customHeight="1">
      <c r="A100" s="267"/>
      <c r="B100" s="267"/>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row>
    <row r="101" spans="1:26" ht="14.25" customHeight="1">
      <c r="A101" s="267"/>
      <c r="B101" s="267"/>
      <c r="C101" s="267"/>
      <c r="D101" s="267"/>
      <c r="E101" s="267"/>
      <c r="F101" s="267"/>
      <c r="G101" s="267"/>
      <c r="H101" s="267"/>
      <c r="I101" s="267"/>
      <c r="J101" s="267"/>
      <c r="K101" s="267"/>
      <c r="L101" s="267"/>
      <c r="M101" s="267"/>
      <c r="N101" s="267"/>
      <c r="O101" s="267"/>
      <c r="P101" s="267"/>
      <c r="Q101" s="267"/>
      <c r="R101" s="267"/>
      <c r="S101" s="267"/>
      <c r="T101" s="267"/>
      <c r="U101" s="267"/>
      <c r="V101" s="267"/>
      <c r="W101" s="267"/>
      <c r="X101" s="267"/>
      <c r="Y101" s="267"/>
      <c r="Z101" s="267"/>
    </row>
    <row r="102" spans="1:26" ht="14.25" customHeight="1">
      <c r="A102" s="267"/>
      <c r="B102" s="267"/>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row>
    <row r="103" spans="1:26" ht="14.25" customHeight="1">
      <c r="A103" s="267"/>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row>
    <row r="104" spans="1:26" ht="14.25" customHeight="1">
      <c r="A104" s="267"/>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row>
    <row r="105" spans="1:26" ht="14.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row>
    <row r="106" spans="1:26" ht="14.25" customHeight="1">
      <c r="A106" s="267"/>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row>
    <row r="107" spans="1:26" ht="14.25" customHeight="1">
      <c r="A107" s="267"/>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row>
    <row r="108" spans="1:26" ht="14.25" customHeight="1">
      <c r="A108" s="267"/>
      <c r="B108" s="267"/>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row>
    <row r="109" spans="1:26" ht="14.25" customHeight="1">
      <c r="A109" s="267"/>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row>
    <row r="110" spans="1:26" ht="14.25" customHeight="1">
      <c r="A110" s="267"/>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row>
    <row r="111" spans="1:26" ht="14.25" customHeight="1">
      <c r="A111" s="267"/>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row>
    <row r="112" spans="1:26" ht="14.25" customHeight="1">
      <c r="A112" s="267"/>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row>
    <row r="113" spans="1:26" ht="14.25" customHeight="1">
      <c r="A113" s="267"/>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row>
    <row r="114" spans="1:26" ht="14.25" customHeight="1">
      <c r="A114" s="267"/>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row>
    <row r="115" spans="1:26" ht="14.25" customHeight="1">
      <c r="A115" s="267"/>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row>
    <row r="116" spans="1:26" ht="14.25" customHeight="1">
      <c r="A116" s="267"/>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row>
    <row r="117" spans="1:26" ht="14.25" customHeight="1">
      <c r="A117" s="267"/>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row>
    <row r="118" spans="1:26" ht="14.25" customHeight="1">
      <c r="A118" s="267"/>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row>
    <row r="119" spans="1:26" ht="14.25" customHeight="1">
      <c r="A119" s="267"/>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row>
    <row r="120" spans="1:26" ht="14.25" customHeight="1">
      <c r="A120" s="267"/>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row>
    <row r="121" spans="1:26" ht="14.25" customHeight="1">
      <c r="A121" s="267"/>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row>
    <row r="122" spans="1:26" ht="14.25" customHeight="1">
      <c r="A122" s="267"/>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row>
    <row r="123" spans="1:26" ht="14.25" customHeight="1">
      <c r="A123" s="267"/>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row>
    <row r="124" spans="1:26" ht="14.25" customHeight="1">
      <c r="A124" s="267"/>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row>
    <row r="125" spans="1:26" ht="14.25" customHeight="1">
      <c r="A125" s="267"/>
      <c r="B125" s="267"/>
      <c r="C125" s="267"/>
      <c r="D125" s="267"/>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row>
    <row r="126" spans="1:26" ht="14.25" customHeight="1">
      <c r="A126" s="267"/>
      <c r="B126" s="267"/>
      <c r="C126" s="267"/>
      <c r="D126" s="267"/>
      <c r="E126" s="267"/>
      <c r="F126" s="267"/>
      <c r="G126" s="267"/>
      <c r="H126" s="267"/>
      <c r="I126" s="267"/>
      <c r="J126" s="267"/>
      <c r="K126" s="267"/>
      <c r="L126" s="267"/>
      <c r="M126" s="267"/>
      <c r="N126" s="267"/>
      <c r="O126" s="267"/>
      <c r="P126" s="267"/>
      <c r="Q126" s="267"/>
      <c r="R126" s="267"/>
      <c r="S126" s="267"/>
      <c r="T126" s="267"/>
      <c r="U126" s="267"/>
      <c r="V126" s="267"/>
      <c r="W126" s="267"/>
      <c r="X126" s="267"/>
      <c r="Y126" s="267"/>
      <c r="Z126" s="267"/>
    </row>
    <row r="127" spans="1:26" ht="14.25" customHeight="1">
      <c r="A127" s="267"/>
      <c r="B127" s="267"/>
      <c r="C127" s="267"/>
      <c r="D127" s="267"/>
      <c r="E127" s="267"/>
      <c r="F127" s="267"/>
      <c r="G127" s="267"/>
      <c r="H127" s="267"/>
      <c r="I127" s="267"/>
      <c r="J127" s="267"/>
      <c r="K127" s="267"/>
      <c r="L127" s="267"/>
      <c r="M127" s="267"/>
      <c r="N127" s="267"/>
      <c r="O127" s="267"/>
      <c r="P127" s="267"/>
      <c r="Q127" s="267"/>
      <c r="R127" s="267"/>
      <c r="S127" s="267"/>
      <c r="T127" s="267"/>
      <c r="U127" s="267"/>
      <c r="V127" s="267"/>
      <c r="W127" s="267"/>
      <c r="X127" s="267"/>
      <c r="Y127" s="267"/>
      <c r="Z127" s="267"/>
    </row>
    <row r="128" spans="1:26" ht="14.25" customHeight="1">
      <c r="A128" s="267"/>
      <c r="B128" s="267"/>
      <c r="C128" s="267"/>
      <c r="D128" s="267"/>
      <c r="E128" s="267"/>
      <c r="F128" s="267"/>
      <c r="G128" s="267"/>
      <c r="H128" s="267"/>
      <c r="I128" s="267"/>
      <c r="J128" s="267"/>
      <c r="K128" s="267"/>
      <c r="L128" s="267"/>
      <c r="M128" s="267"/>
      <c r="N128" s="267"/>
      <c r="O128" s="267"/>
      <c r="P128" s="267"/>
      <c r="Q128" s="267"/>
      <c r="R128" s="267"/>
      <c r="S128" s="267"/>
      <c r="T128" s="267"/>
      <c r="U128" s="267"/>
      <c r="V128" s="267"/>
      <c r="W128" s="267"/>
      <c r="X128" s="267"/>
      <c r="Y128" s="267"/>
      <c r="Z128" s="267"/>
    </row>
    <row r="129" spans="1:26" ht="14.25" customHeight="1">
      <c r="A129" s="267"/>
      <c r="B129" s="267"/>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row>
    <row r="130" spans="1:26" ht="14.25" customHeight="1">
      <c r="A130" s="267"/>
      <c r="B130" s="267"/>
      <c r="C130" s="267"/>
      <c r="D130" s="267"/>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row>
    <row r="131" spans="1:26" ht="14.25" customHeight="1">
      <c r="A131" s="267"/>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row>
    <row r="132" spans="1:26" ht="14.25" customHeight="1">
      <c r="A132" s="267"/>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row>
    <row r="133" spans="1:26" ht="14.25" customHeight="1">
      <c r="A133" s="267"/>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row>
    <row r="134" spans="1:26" ht="14.25" customHeight="1">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row>
    <row r="135" spans="1:26" ht="14.25" customHeight="1">
      <c r="A135" s="267"/>
      <c r="B135" s="267"/>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row>
    <row r="136" spans="1:26" ht="14.25" customHeight="1">
      <c r="A136" s="267"/>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row>
    <row r="137" spans="1:26" ht="14.25" customHeight="1">
      <c r="A137" s="267"/>
      <c r="B137" s="267"/>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row>
    <row r="138" spans="1:26" ht="14.25" customHeight="1">
      <c r="A138" s="267"/>
      <c r="B138" s="267"/>
      <c r="C138" s="267"/>
      <c r="D138" s="267"/>
      <c r="E138" s="267"/>
      <c r="F138" s="267"/>
      <c r="G138" s="267"/>
      <c r="H138" s="267"/>
      <c r="I138" s="267"/>
      <c r="J138" s="267"/>
      <c r="K138" s="267"/>
      <c r="L138" s="267"/>
      <c r="M138" s="267"/>
      <c r="N138" s="267"/>
      <c r="O138" s="267"/>
      <c r="P138" s="267"/>
      <c r="Q138" s="267"/>
      <c r="R138" s="267"/>
      <c r="S138" s="267"/>
      <c r="T138" s="267"/>
      <c r="U138" s="267"/>
      <c r="V138" s="267"/>
      <c r="W138" s="267"/>
      <c r="X138" s="267"/>
      <c r="Y138" s="267"/>
      <c r="Z138" s="267"/>
    </row>
    <row r="139" spans="1:26" ht="14.25" customHeight="1">
      <c r="A139" s="267"/>
      <c r="B139" s="267"/>
      <c r="C139" s="267"/>
      <c r="D139" s="267"/>
      <c r="E139" s="267"/>
      <c r="F139" s="267"/>
      <c r="G139" s="267"/>
      <c r="H139" s="267"/>
      <c r="I139" s="267"/>
      <c r="J139" s="267"/>
      <c r="K139" s="267"/>
      <c r="L139" s="267"/>
      <c r="M139" s="267"/>
      <c r="N139" s="267"/>
      <c r="O139" s="267"/>
      <c r="P139" s="267"/>
      <c r="Q139" s="267"/>
      <c r="R139" s="267"/>
      <c r="S139" s="267"/>
      <c r="T139" s="267"/>
      <c r="U139" s="267"/>
      <c r="V139" s="267"/>
      <c r="W139" s="267"/>
      <c r="X139" s="267"/>
      <c r="Y139" s="267"/>
      <c r="Z139" s="267"/>
    </row>
    <row r="140" spans="1:26" ht="14.25" customHeight="1">
      <c r="A140" s="267"/>
      <c r="B140" s="267"/>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row>
    <row r="141" spans="1:26" ht="14.25" customHeight="1">
      <c r="A141" s="267"/>
      <c r="B141" s="267"/>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row>
    <row r="142" spans="1:26" ht="14.25" customHeight="1">
      <c r="A142" s="267"/>
      <c r="B142" s="267"/>
      <c r="C142" s="267"/>
      <c r="D142" s="267"/>
      <c r="E142" s="267"/>
      <c r="F142" s="267"/>
      <c r="G142" s="267"/>
      <c r="H142" s="267"/>
      <c r="I142" s="267"/>
      <c r="J142" s="267"/>
      <c r="K142" s="267"/>
      <c r="L142" s="267"/>
      <c r="M142" s="267"/>
      <c r="N142" s="267"/>
      <c r="O142" s="267"/>
      <c r="P142" s="267"/>
      <c r="Q142" s="267"/>
      <c r="R142" s="267"/>
      <c r="S142" s="267"/>
      <c r="T142" s="267"/>
      <c r="U142" s="267"/>
      <c r="V142" s="267"/>
      <c r="W142" s="267"/>
      <c r="X142" s="267"/>
      <c r="Y142" s="267"/>
      <c r="Z142" s="267"/>
    </row>
    <row r="143" spans="1:26" ht="14.25" customHeight="1">
      <c r="A143" s="267"/>
      <c r="B143" s="267"/>
      <c r="C143" s="267"/>
      <c r="D143" s="267"/>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row>
    <row r="144" spans="1:26" ht="14.25" customHeight="1">
      <c r="A144" s="267"/>
      <c r="B144" s="267"/>
      <c r="C144" s="267"/>
      <c r="D144" s="267"/>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row>
    <row r="145" spans="1:26" ht="14.25" customHeight="1">
      <c r="A145" s="267"/>
      <c r="B145" s="267"/>
      <c r="C145" s="267"/>
      <c r="D145" s="267"/>
      <c r="E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row>
    <row r="146" spans="1:26" ht="14.25" customHeight="1">
      <c r="A146" s="267"/>
      <c r="B146" s="267"/>
      <c r="C146" s="267"/>
      <c r="D146" s="267"/>
      <c r="E146" s="267"/>
      <c r="F146" s="267"/>
      <c r="G146" s="267"/>
      <c r="H146" s="267"/>
      <c r="I146" s="267"/>
      <c r="J146" s="267"/>
      <c r="K146" s="267"/>
      <c r="L146" s="267"/>
      <c r="M146" s="267"/>
      <c r="N146" s="267"/>
      <c r="O146" s="267"/>
      <c r="P146" s="267"/>
      <c r="Q146" s="267"/>
      <c r="R146" s="267"/>
      <c r="S146" s="267"/>
      <c r="T146" s="267"/>
      <c r="U146" s="267"/>
      <c r="V146" s="267"/>
      <c r="W146" s="267"/>
      <c r="X146" s="267"/>
      <c r="Y146" s="267"/>
      <c r="Z146" s="267"/>
    </row>
    <row r="147" spans="1:26" ht="14.25" customHeight="1">
      <c r="A147" s="267"/>
      <c r="B147" s="267"/>
      <c r="C147" s="267"/>
      <c r="D147" s="267"/>
      <c r="E147" s="267"/>
      <c r="F147" s="267"/>
      <c r="G147" s="267"/>
      <c r="H147" s="267"/>
      <c r="I147" s="267"/>
      <c r="J147" s="267"/>
      <c r="K147" s="267"/>
      <c r="L147" s="267"/>
      <c r="M147" s="267"/>
      <c r="N147" s="267"/>
      <c r="O147" s="267"/>
      <c r="P147" s="267"/>
      <c r="Q147" s="267"/>
      <c r="R147" s="267"/>
      <c r="S147" s="267"/>
      <c r="T147" s="267"/>
      <c r="U147" s="267"/>
      <c r="V147" s="267"/>
      <c r="W147" s="267"/>
      <c r="X147" s="267"/>
      <c r="Y147" s="267"/>
      <c r="Z147" s="267"/>
    </row>
    <row r="148" spans="1:26" ht="14.25" customHeight="1">
      <c r="A148" s="267"/>
      <c r="B148" s="267"/>
      <c r="C148" s="267"/>
      <c r="D148" s="267"/>
      <c r="E148" s="267"/>
      <c r="F148" s="267"/>
      <c r="G148" s="267"/>
      <c r="H148" s="267"/>
      <c r="I148" s="267"/>
      <c r="J148" s="267"/>
      <c r="K148" s="267"/>
      <c r="L148" s="267"/>
      <c r="M148" s="267"/>
      <c r="N148" s="267"/>
      <c r="O148" s="267"/>
      <c r="P148" s="267"/>
      <c r="Q148" s="267"/>
      <c r="R148" s="267"/>
      <c r="S148" s="267"/>
      <c r="T148" s="267"/>
      <c r="U148" s="267"/>
      <c r="V148" s="267"/>
      <c r="W148" s="267"/>
      <c r="X148" s="267"/>
      <c r="Y148" s="267"/>
      <c r="Z148" s="267"/>
    </row>
    <row r="149" spans="1:26" ht="14.25" customHeight="1">
      <c r="A149" s="267"/>
      <c r="B149" s="267"/>
      <c r="C149" s="267"/>
      <c r="D149" s="267"/>
      <c r="E149" s="267"/>
      <c r="F149" s="267"/>
      <c r="G149" s="267"/>
      <c r="H149" s="267"/>
      <c r="I149" s="267"/>
      <c r="J149" s="267"/>
      <c r="K149" s="267"/>
      <c r="L149" s="267"/>
      <c r="M149" s="267"/>
      <c r="N149" s="267"/>
      <c r="O149" s="267"/>
      <c r="P149" s="267"/>
      <c r="Q149" s="267"/>
      <c r="R149" s="267"/>
      <c r="S149" s="267"/>
      <c r="T149" s="267"/>
      <c r="U149" s="267"/>
      <c r="V149" s="267"/>
      <c r="W149" s="267"/>
      <c r="X149" s="267"/>
      <c r="Y149" s="267"/>
      <c r="Z149" s="267"/>
    </row>
    <row r="150" spans="1:26" ht="14.25" customHeight="1">
      <c r="A150" s="267"/>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row>
    <row r="151" spans="1:26" ht="14.25" customHeight="1">
      <c r="A151" s="267"/>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row>
    <row r="152" spans="1:26" ht="14.25" customHeight="1">
      <c r="A152" s="267"/>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row>
    <row r="153" spans="1:26" ht="14.25" customHeight="1">
      <c r="A153" s="267"/>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row>
    <row r="154" spans="1:26" ht="14.25" customHeight="1">
      <c r="A154" s="267"/>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row>
    <row r="155" spans="1:26" ht="14.25" customHeight="1">
      <c r="A155" s="267"/>
      <c r="B155" s="267"/>
      <c r="C155" s="267"/>
      <c r="D155" s="267"/>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row>
    <row r="156" spans="1:26" ht="14.25" customHeight="1">
      <c r="A156" s="267"/>
      <c r="B156" s="267"/>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row>
    <row r="157" spans="1:26" ht="14.25" customHeight="1">
      <c r="A157" s="267"/>
      <c r="B157" s="267"/>
      <c r="C157" s="267"/>
      <c r="D157" s="267"/>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row>
    <row r="158" spans="1:26" ht="14.25" customHeight="1">
      <c r="A158" s="267"/>
      <c r="B158" s="267"/>
      <c r="C158" s="267"/>
      <c r="D158" s="267"/>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row>
    <row r="159" spans="1:26" ht="14.25" customHeight="1">
      <c r="A159" s="267"/>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row>
    <row r="160" spans="1:26" ht="14.25" customHeight="1">
      <c r="A160" s="267"/>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row>
    <row r="161" spans="1:26" ht="14.25" customHeight="1">
      <c r="A161" s="267"/>
      <c r="B161" s="267"/>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row>
    <row r="162" spans="1:26" ht="14.25" customHeight="1">
      <c r="A162" s="267"/>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row>
    <row r="163" spans="1:26" ht="14.25" customHeight="1">
      <c r="A163" s="267"/>
      <c r="B163" s="267"/>
      <c r="C163" s="267"/>
      <c r="D163" s="267"/>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row>
    <row r="164" spans="1:26" ht="14.25" customHeight="1">
      <c r="A164" s="267"/>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row>
    <row r="165" spans="1:26" ht="14.25" customHeight="1">
      <c r="A165" s="267"/>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row>
    <row r="166" spans="1:26" ht="14.25" customHeight="1">
      <c r="A166" s="267"/>
      <c r="B166" s="267"/>
      <c r="C166" s="267"/>
      <c r="D166" s="267"/>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row>
    <row r="167" spans="1:26" ht="14.25" customHeight="1">
      <c r="A167" s="267"/>
      <c r="B167" s="267"/>
      <c r="C167" s="267"/>
      <c r="D167" s="267"/>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row>
    <row r="168" spans="1:26" ht="14.25" customHeight="1">
      <c r="A168" s="267"/>
      <c r="B168" s="267"/>
      <c r="C168" s="267"/>
      <c r="D168" s="267"/>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row>
    <row r="169" spans="1:26" ht="14.25" customHeight="1">
      <c r="A169" s="267"/>
      <c r="B169" s="267"/>
      <c r="C169" s="267"/>
      <c r="D169" s="267"/>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row>
    <row r="170" spans="1:26" ht="14.25" customHeight="1">
      <c r="A170" s="267"/>
      <c r="B170" s="267"/>
      <c r="C170" s="267"/>
      <c r="D170" s="267"/>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row>
    <row r="171" spans="1:26" ht="14.25" customHeight="1">
      <c r="A171" s="267"/>
      <c r="B171" s="267"/>
      <c r="C171" s="267"/>
      <c r="D171" s="267"/>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row>
    <row r="172" spans="1:26" ht="14.25" customHeight="1">
      <c r="A172" s="267"/>
      <c r="B172" s="267"/>
      <c r="C172" s="267"/>
      <c r="D172" s="267"/>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row>
    <row r="173" spans="1:26" ht="14.25" customHeight="1">
      <c r="A173" s="267"/>
      <c r="B173" s="267"/>
      <c r="C173" s="267"/>
      <c r="D173" s="267"/>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row>
    <row r="174" spans="1:26" ht="14.25" customHeight="1">
      <c r="A174" s="267"/>
      <c r="B174" s="267"/>
      <c r="C174" s="267"/>
      <c r="D174" s="267"/>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row>
    <row r="175" spans="1:26" ht="14.25" customHeight="1">
      <c r="A175" s="267"/>
      <c r="B175" s="267"/>
      <c r="C175" s="267"/>
      <c r="D175" s="267"/>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row>
    <row r="176" spans="1:26" ht="14.25" customHeight="1">
      <c r="A176" s="267"/>
      <c r="B176" s="267"/>
      <c r="C176" s="267"/>
      <c r="D176" s="267"/>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row>
    <row r="177" spans="1:26" ht="14.25" customHeight="1">
      <c r="A177" s="267"/>
      <c r="B177" s="267"/>
      <c r="C177" s="267"/>
      <c r="D177" s="267"/>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row>
    <row r="178" spans="1:26" ht="14.25" customHeight="1">
      <c r="A178" s="267"/>
      <c r="B178" s="267"/>
      <c r="C178" s="267"/>
      <c r="D178" s="267"/>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row>
    <row r="179" spans="1:26" ht="14.25" customHeight="1">
      <c r="A179" s="267"/>
      <c r="B179" s="267"/>
      <c r="C179" s="267"/>
      <c r="D179" s="267"/>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row>
    <row r="180" spans="1:26" ht="14.25" customHeight="1">
      <c r="A180" s="267"/>
      <c r="B180" s="267"/>
      <c r="C180" s="267"/>
      <c r="D180" s="267"/>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row>
    <row r="181" spans="1:26" ht="14.25" customHeight="1">
      <c r="A181" s="267"/>
      <c r="B181" s="267"/>
      <c r="C181" s="267"/>
      <c r="D181" s="267"/>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row>
    <row r="182" spans="1:26" ht="14.25" customHeight="1">
      <c r="A182" s="267"/>
      <c r="B182" s="267"/>
      <c r="C182" s="267"/>
      <c r="D182" s="267"/>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row>
    <row r="183" spans="1:26" ht="14.25" customHeight="1">
      <c r="A183" s="267"/>
      <c r="B183" s="267"/>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row>
    <row r="184" spans="1:26" ht="14.25" customHeight="1">
      <c r="A184" s="267"/>
      <c r="B184" s="267"/>
      <c r="C184" s="267"/>
      <c r="D184" s="267"/>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row>
    <row r="185" spans="1:26" ht="14.25" customHeight="1">
      <c r="A185" s="267"/>
      <c r="B185" s="267"/>
      <c r="C185" s="267"/>
      <c r="D185" s="267"/>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row>
    <row r="186" spans="1:26" ht="14.25" customHeight="1">
      <c r="A186" s="267"/>
      <c r="B186" s="267"/>
      <c r="C186" s="267"/>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row>
    <row r="187" spans="1:26" ht="14.25" customHeight="1">
      <c r="A187" s="267"/>
      <c r="B187" s="267"/>
      <c r="C187" s="267"/>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row>
    <row r="188" spans="1:26" ht="14.25" customHeight="1">
      <c r="A188" s="267"/>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row>
    <row r="189" spans="1:26" ht="14.25" customHeight="1">
      <c r="A189" s="267"/>
      <c r="B189" s="267"/>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row>
    <row r="190" spans="1:26" ht="14.25" customHeight="1">
      <c r="A190" s="267"/>
      <c r="B190" s="267"/>
      <c r="C190" s="267"/>
      <c r="D190" s="267"/>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row>
    <row r="191" spans="1:26" ht="14.25" customHeight="1">
      <c r="A191" s="267"/>
      <c r="B191" s="267"/>
      <c r="C191" s="267"/>
      <c r="D191" s="267"/>
      <c r="E191" s="267"/>
      <c r="F191" s="267"/>
      <c r="G191" s="267"/>
      <c r="H191" s="267"/>
      <c r="I191" s="267"/>
      <c r="J191" s="267"/>
      <c r="K191" s="267"/>
      <c r="L191" s="267"/>
      <c r="M191" s="267"/>
      <c r="N191" s="267"/>
      <c r="O191" s="267"/>
      <c r="P191" s="267"/>
      <c r="Q191" s="267"/>
      <c r="R191" s="267"/>
      <c r="S191" s="267"/>
      <c r="T191" s="267"/>
      <c r="U191" s="267"/>
      <c r="V191" s="267"/>
      <c r="W191" s="267"/>
      <c r="X191" s="267"/>
      <c r="Y191" s="267"/>
      <c r="Z191" s="267"/>
    </row>
    <row r="192" spans="1:26" ht="14.25" customHeight="1">
      <c r="A192" s="267"/>
      <c r="B192" s="267"/>
      <c r="C192" s="267"/>
      <c r="D192" s="267"/>
      <c r="E192" s="267"/>
      <c r="F192" s="267"/>
      <c r="G192" s="267"/>
      <c r="H192" s="267"/>
      <c r="I192" s="267"/>
      <c r="J192" s="267"/>
      <c r="K192" s="267"/>
      <c r="L192" s="267"/>
      <c r="M192" s="267"/>
      <c r="N192" s="267"/>
      <c r="O192" s="267"/>
      <c r="P192" s="267"/>
      <c r="Q192" s="267"/>
      <c r="R192" s="267"/>
      <c r="S192" s="267"/>
      <c r="T192" s="267"/>
      <c r="U192" s="267"/>
      <c r="V192" s="267"/>
      <c r="W192" s="267"/>
      <c r="X192" s="267"/>
      <c r="Y192" s="267"/>
      <c r="Z192" s="267"/>
    </row>
    <row r="193" spans="1:26" ht="14.25" customHeight="1">
      <c r="A193" s="267"/>
      <c r="B193" s="267"/>
      <c r="C193" s="267"/>
      <c r="D193" s="267"/>
      <c r="E193" s="267"/>
      <c r="F193" s="267"/>
      <c r="G193" s="267"/>
      <c r="H193" s="267"/>
      <c r="I193" s="267"/>
      <c r="J193" s="267"/>
      <c r="K193" s="267"/>
      <c r="L193" s="267"/>
      <c r="M193" s="267"/>
      <c r="N193" s="267"/>
      <c r="O193" s="267"/>
      <c r="P193" s="267"/>
      <c r="Q193" s="267"/>
      <c r="R193" s="267"/>
      <c r="S193" s="267"/>
      <c r="T193" s="267"/>
      <c r="U193" s="267"/>
      <c r="V193" s="267"/>
      <c r="W193" s="267"/>
      <c r="X193" s="267"/>
      <c r="Y193" s="267"/>
      <c r="Z193" s="267"/>
    </row>
    <row r="194" spans="1:26" ht="14.25" customHeight="1">
      <c r="A194" s="267"/>
      <c r="B194" s="267"/>
      <c r="C194" s="267"/>
      <c r="D194" s="267"/>
      <c r="E194" s="267"/>
      <c r="F194" s="267"/>
      <c r="G194" s="267"/>
      <c r="H194" s="267"/>
      <c r="I194" s="267"/>
      <c r="J194" s="267"/>
      <c r="K194" s="267"/>
      <c r="L194" s="267"/>
      <c r="M194" s="267"/>
      <c r="N194" s="267"/>
      <c r="O194" s="267"/>
      <c r="P194" s="267"/>
      <c r="Q194" s="267"/>
      <c r="R194" s="267"/>
      <c r="S194" s="267"/>
      <c r="T194" s="267"/>
      <c r="U194" s="267"/>
      <c r="V194" s="267"/>
      <c r="W194" s="267"/>
      <c r="X194" s="267"/>
      <c r="Y194" s="267"/>
      <c r="Z194" s="267"/>
    </row>
    <row r="195" spans="1:26" ht="14.25" customHeight="1">
      <c r="A195" s="267"/>
      <c r="B195" s="267"/>
      <c r="C195" s="267"/>
      <c r="D195" s="267"/>
      <c r="E195" s="267"/>
      <c r="F195" s="267"/>
      <c r="G195" s="267"/>
      <c r="H195" s="267"/>
      <c r="I195" s="267"/>
      <c r="J195" s="267"/>
      <c r="K195" s="267"/>
      <c r="L195" s="267"/>
      <c r="M195" s="267"/>
      <c r="N195" s="267"/>
      <c r="O195" s="267"/>
      <c r="P195" s="267"/>
      <c r="Q195" s="267"/>
      <c r="R195" s="267"/>
      <c r="S195" s="267"/>
      <c r="T195" s="267"/>
      <c r="U195" s="267"/>
      <c r="V195" s="267"/>
      <c r="W195" s="267"/>
      <c r="X195" s="267"/>
      <c r="Y195" s="267"/>
      <c r="Z195" s="267"/>
    </row>
    <row r="196" spans="1:26" ht="14.25" customHeight="1">
      <c r="A196" s="267"/>
      <c r="B196" s="267"/>
      <c r="C196" s="267"/>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row>
    <row r="197" spans="1:26" ht="14.25" customHeight="1">
      <c r="A197" s="267"/>
      <c r="B197" s="267"/>
      <c r="C197" s="267"/>
      <c r="D197" s="267"/>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row>
    <row r="198" spans="1:26" ht="14.25" customHeight="1">
      <c r="A198" s="267"/>
      <c r="B198" s="267"/>
      <c r="C198" s="267"/>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row>
    <row r="199" spans="1:26" ht="14.25" customHeight="1">
      <c r="A199" s="267"/>
      <c r="B199" s="267"/>
      <c r="C199" s="267"/>
      <c r="D199" s="267"/>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row>
    <row r="200" spans="1:26" ht="14.25" customHeight="1">
      <c r="A200" s="267"/>
      <c r="B200" s="267"/>
      <c r="C200" s="267"/>
      <c r="D200" s="267"/>
      <c r="E200" s="267"/>
      <c r="F200" s="267"/>
      <c r="G200" s="267"/>
      <c r="H200" s="267"/>
      <c r="I200" s="267"/>
      <c r="J200" s="267"/>
      <c r="K200" s="267"/>
      <c r="L200" s="267"/>
      <c r="M200" s="267"/>
      <c r="N200" s="267"/>
      <c r="O200" s="267"/>
      <c r="P200" s="267"/>
      <c r="Q200" s="267"/>
      <c r="R200" s="267"/>
      <c r="S200" s="267"/>
      <c r="T200" s="267"/>
      <c r="U200" s="267"/>
      <c r="V200" s="267"/>
      <c r="W200" s="267"/>
      <c r="X200" s="267"/>
      <c r="Y200" s="267"/>
      <c r="Z200" s="267"/>
    </row>
    <row r="201" spans="1:26" ht="14.25" customHeight="1">
      <c r="A201" s="267"/>
      <c r="B201" s="267"/>
      <c r="C201" s="267"/>
      <c r="D201" s="267"/>
      <c r="E201" s="267"/>
      <c r="F201" s="267"/>
      <c r="G201" s="267"/>
      <c r="H201" s="267"/>
      <c r="I201" s="267"/>
      <c r="J201" s="267"/>
      <c r="K201" s="267"/>
      <c r="L201" s="267"/>
      <c r="M201" s="267"/>
      <c r="N201" s="267"/>
      <c r="O201" s="267"/>
      <c r="P201" s="267"/>
      <c r="Q201" s="267"/>
      <c r="R201" s="267"/>
      <c r="S201" s="267"/>
      <c r="T201" s="267"/>
      <c r="U201" s="267"/>
      <c r="V201" s="267"/>
      <c r="W201" s="267"/>
      <c r="X201" s="267"/>
      <c r="Y201" s="267"/>
      <c r="Z201" s="267"/>
    </row>
    <row r="202" spans="1:26" ht="14.25" customHeight="1">
      <c r="A202" s="267"/>
      <c r="B202" s="267"/>
      <c r="C202" s="267"/>
      <c r="D202" s="267"/>
      <c r="E202" s="267"/>
      <c r="F202" s="267"/>
      <c r="G202" s="267"/>
      <c r="H202" s="267"/>
      <c r="I202" s="267"/>
      <c r="J202" s="267"/>
      <c r="K202" s="267"/>
      <c r="L202" s="267"/>
      <c r="M202" s="267"/>
      <c r="N202" s="267"/>
      <c r="O202" s="267"/>
      <c r="P202" s="267"/>
      <c r="Q202" s="267"/>
      <c r="R202" s="267"/>
      <c r="S202" s="267"/>
      <c r="T202" s="267"/>
      <c r="U202" s="267"/>
      <c r="V202" s="267"/>
      <c r="W202" s="267"/>
      <c r="X202" s="267"/>
      <c r="Y202" s="267"/>
      <c r="Z202" s="267"/>
    </row>
    <row r="203" spans="1:26" ht="14.25" customHeight="1">
      <c r="A203" s="267"/>
      <c r="B203" s="267"/>
      <c r="C203" s="267"/>
      <c r="D203" s="267"/>
      <c r="E203" s="267"/>
      <c r="F203" s="267"/>
      <c r="G203" s="267"/>
      <c r="H203" s="267"/>
      <c r="I203" s="267"/>
      <c r="J203" s="267"/>
      <c r="K203" s="267"/>
      <c r="L203" s="267"/>
      <c r="M203" s="267"/>
      <c r="N203" s="267"/>
      <c r="O203" s="267"/>
      <c r="P203" s="267"/>
      <c r="Q203" s="267"/>
      <c r="R203" s="267"/>
      <c r="S203" s="267"/>
      <c r="T203" s="267"/>
      <c r="U203" s="267"/>
      <c r="V203" s="267"/>
      <c r="W203" s="267"/>
      <c r="X203" s="267"/>
      <c r="Y203" s="267"/>
      <c r="Z203" s="267"/>
    </row>
    <row r="204" spans="1:26" ht="14.25" customHeight="1">
      <c r="A204" s="267"/>
      <c r="B204" s="267"/>
      <c r="C204" s="267"/>
      <c r="D204" s="267"/>
      <c r="E204" s="267"/>
      <c r="F204" s="267"/>
      <c r="G204" s="267"/>
      <c r="H204" s="267"/>
      <c r="I204" s="267"/>
      <c r="J204" s="267"/>
      <c r="K204" s="267"/>
      <c r="L204" s="267"/>
      <c r="M204" s="267"/>
      <c r="N204" s="267"/>
      <c r="O204" s="267"/>
      <c r="P204" s="267"/>
      <c r="Q204" s="267"/>
      <c r="R204" s="267"/>
      <c r="S204" s="267"/>
      <c r="T204" s="267"/>
      <c r="U204" s="267"/>
      <c r="V204" s="267"/>
      <c r="W204" s="267"/>
      <c r="X204" s="267"/>
      <c r="Y204" s="267"/>
      <c r="Z204" s="267"/>
    </row>
    <row r="205" spans="1:26" ht="14.25" customHeight="1">
      <c r="A205" s="267"/>
      <c r="B205" s="267"/>
      <c r="C205" s="267"/>
      <c r="D205" s="267"/>
      <c r="E205" s="267"/>
      <c r="F205" s="267"/>
      <c r="G205" s="267"/>
      <c r="H205" s="267"/>
      <c r="I205" s="267"/>
      <c r="J205" s="267"/>
      <c r="K205" s="267"/>
      <c r="L205" s="267"/>
      <c r="M205" s="267"/>
      <c r="N205" s="267"/>
      <c r="O205" s="267"/>
      <c r="P205" s="267"/>
      <c r="Q205" s="267"/>
      <c r="R205" s="267"/>
      <c r="S205" s="267"/>
      <c r="T205" s="267"/>
      <c r="U205" s="267"/>
      <c r="V205" s="267"/>
      <c r="W205" s="267"/>
      <c r="X205" s="267"/>
      <c r="Y205" s="267"/>
      <c r="Z205" s="267"/>
    </row>
    <row r="206" spans="1:26" ht="14.25" customHeight="1">
      <c r="A206" s="267"/>
      <c r="B206" s="267"/>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row>
    <row r="207" spans="1:26" ht="14.25" customHeight="1">
      <c r="A207" s="267"/>
      <c r="B207" s="267"/>
      <c r="C207" s="267"/>
      <c r="D207" s="267"/>
      <c r="E207" s="267"/>
      <c r="F207" s="267"/>
      <c r="G207" s="267"/>
      <c r="H207" s="267"/>
      <c r="I207" s="267"/>
      <c r="J207" s="267"/>
      <c r="K207" s="267"/>
      <c r="L207" s="267"/>
      <c r="M207" s="267"/>
      <c r="N207" s="267"/>
      <c r="O207" s="267"/>
      <c r="P207" s="267"/>
      <c r="Q207" s="267"/>
      <c r="R207" s="267"/>
      <c r="S207" s="267"/>
      <c r="T207" s="267"/>
      <c r="U207" s="267"/>
      <c r="V207" s="267"/>
      <c r="W207" s="267"/>
      <c r="X207" s="267"/>
      <c r="Y207" s="267"/>
      <c r="Z207" s="267"/>
    </row>
    <row r="208" spans="1:26" ht="14.25" customHeight="1">
      <c r="A208" s="267"/>
      <c r="B208" s="267"/>
      <c r="C208" s="267"/>
      <c r="D208" s="267"/>
      <c r="E208" s="267"/>
      <c r="F208" s="267"/>
      <c r="G208" s="267"/>
      <c r="H208" s="267"/>
      <c r="I208" s="267"/>
      <c r="J208" s="267"/>
      <c r="K208" s="267"/>
      <c r="L208" s="267"/>
      <c r="M208" s="267"/>
      <c r="N208" s="267"/>
      <c r="O208" s="267"/>
      <c r="P208" s="267"/>
      <c r="Q208" s="267"/>
      <c r="R208" s="267"/>
      <c r="S208" s="267"/>
      <c r="T208" s="267"/>
      <c r="U208" s="267"/>
      <c r="V208" s="267"/>
      <c r="W208" s="267"/>
      <c r="X208" s="267"/>
      <c r="Y208" s="267"/>
      <c r="Z208" s="267"/>
    </row>
    <row r="209" spans="1:26" ht="14.25" customHeight="1">
      <c r="A209" s="267"/>
      <c r="B209" s="267"/>
      <c r="C209" s="267"/>
      <c r="D209" s="267"/>
      <c r="E209" s="267"/>
      <c r="F209" s="267"/>
      <c r="G209" s="267"/>
      <c r="H209" s="267"/>
      <c r="I209" s="267"/>
      <c r="J209" s="267"/>
      <c r="K209" s="267"/>
      <c r="L209" s="267"/>
      <c r="M209" s="267"/>
      <c r="N209" s="267"/>
      <c r="O209" s="267"/>
      <c r="P209" s="267"/>
      <c r="Q209" s="267"/>
      <c r="R209" s="267"/>
      <c r="S209" s="267"/>
      <c r="T209" s="267"/>
      <c r="U209" s="267"/>
      <c r="V209" s="267"/>
      <c r="W209" s="267"/>
      <c r="X209" s="267"/>
      <c r="Y209" s="267"/>
      <c r="Z209" s="267"/>
    </row>
    <row r="210" spans="1:26" ht="14.25" customHeight="1">
      <c r="A210" s="267"/>
      <c r="B210" s="267"/>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row>
    <row r="211" spans="1:26" ht="14.25" customHeight="1">
      <c r="A211" s="267"/>
      <c r="B211" s="267"/>
      <c r="C211" s="267"/>
      <c r="D211" s="267"/>
      <c r="E211" s="267"/>
      <c r="F211" s="267"/>
      <c r="G211" s="267"/>
      <c r="H211" s="267"/>
      <c r="I211" s="267"/>
      <c r="J211" s="267"/>
      <c r="K211" s="267"/>
      <c r="L211" s="267"/>
      <c r="M211" s="267"/>
      <c r="N211" s="267"/>
      <c r="O211" s="267"/>
      <c r="P211" s="267"/>
      <c r="Q211" s="267"/>
      <c r="R211" s="267"/>
      <c r="S211" s="267"/>
      <c r="T211" s="267"/>
      <c r="U211" s="267"/>
      <c r="V211" s="267"/>
      <c r="W211" s="267"/>
      <c r="X211" s="267"/>
      <c r="Y211" s="267"/>
      <c r="Z211" s="267"/>
    </row>
    <row r="212" spans="1:26" ht="14.25" customHeight="1">
      <c r="A212" s="267"/>
      <c r="B212" s="267"/>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row>
    <row r="213" spans="1:26" ht="14.25" customHeight="1">
      <c r="A213" s="267"/>
      <c r="B213" s="267"/>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row>
    <row r="214" spans="1:26" ht="14.25" customHeight="1">
      <c r="A214" s="267"/>
      <c r="B214" s="267"/>
      <c r="C214" s="267"/>
      <c r="D214" s="267"/>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row>
    <row r="215" spans="1:26" ht="14.25" customHeight="1">
      <c r="A215" s="267"/>
      <c r="B215" s="267"/>
      <c r="C215" s="267"/>
      <c r="D215" s="267"/>
      <c r="E215" s="267"/>
      <c r="F215" s="267"/>
      <c r="G215" s="267"/>
      <c r="H215" s="267"/>
      <c r="I215" s="267"/>
      <c r="J215" s="267"/>
      <c r="K215" s="267"/>
      <c r="L215" s="267"/>
      <c r="M215" s="267"/>
      <c r="N215" s="267"/>
      <c r="O215" s="267"/>
      <c r="P215" s="267"/>
      <c r="Q215" s="267"/>
      <c r="R215" s="267"/>
      <c r="S215" s="267"/>
      <c r="T215" s="267"/>
      <c r="U215" s="267"/>
      <c r="V215" s="267"/>
      <c r="W215" s="267"/>
      <c r="X215" s="267"/>
      <c r="Y215" s="267"/>
      <c r="Z215" s="267"/>
    </row>
    <row r="216" spans="1:26" ht="14.25" customHeight="1">
      <c r="A216" s="267"/>
      <c r="B216" s="267"/>
      <c r="C216" s="267"/>
      <c r="D216" s="267"/>
      <c r="E216" s="267"/>
      <c r="F216" s="267"/>
      <c r="G216" s="267"/>
      <c r="H216" s="267"/>
      <c r="I216" s="267"/>
      <c r="J216" s="267"/>
      <c r="K216" s="267"/>
      <c r="L216" s="267"/>
      <c r="M216" s="267"/>
      <c r="N216" s="267"/>
      <c r="O216" s="267"/>
      <c r="P216" s="267"/>
      <c r="Q216" s="267"/>
      <c r="R216" s="267"/>
      <c r="S216" s="267"/>
      <c r="T216" s="267"/>
      <c r="U216" s="267"/>
      <c r="V216" s="267"/>
      <c r="W216" s="267"/>
      <c r="X216" s="267"/>
      <c r="Y216" s="267"/>
      <c r="Z216" s="267"/>
    </row>
    <row r="217" spans="1:26" ht="14.25" customHeight="1">
      <c r="A217" s="267"/>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row>
    <row r="218" spans="1:26" ht="14.25" customHeight="1">
      <c r="A218" s="267"/>
      <c r="B218" s="267"/>
      <c r="C218" s="267"/>
      <c r="D218" s="267"/>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row>
    <row r="219" spans="1:26" ht="14.25" customHeight="1">
      <c r="A219" s="267"/>
      <c r="B219" s="267"/>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row>
    <row r="220" spans="1:26" ht="14.25" customHeight="1">
      <c r="A220" s="267"/>
      <c r="B220" s="267"/>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5:J5"/>
    <mergeCell ref="D6:H6"/>
    <mergeCell ref="J6:N7"/>
    <mergeCell ref="D7:G7"/>
    <mergeCell ref="H7:H8"/>
    <mergeCell ref="D8:E8"/>
    <mergeCell ref="F8:G8"/>
    <mergeCell ref="I6:I9"/>
    <mergeCell ref="J8:K9"/>
    <mergeCell ref="L8:L9"/>
    <mergeCell ref="M8:M9"/>
    <mergeCell ref="N8:N9"/>
  </mergeCells>
  <printOptions horizontalCentered="1" verticalCentered="1"/>
  <pageMargins left="0.70866141732283472" right="0.70866141732283472" top="0.74803149606299213" bottom="0.74803149606299213" header="0" footer="0"/>
  <pageSetup scale="1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9"/>
  </sheetPr>
  <dimension ref="A1:Z1000"/>
  <sheetViews>
    <sheetView showGridLines="0" workbookViewId="0">
      <pane xSplit="2" ySplit="5" topLeftCell="C6" activePane="bottomRight" state="frozen"/>
      <selection pane="topRight"/>
      <selection pane="bottomLeft"/>
      <selection pane="bottomRight"/>
    </sheetView>
  </sheetViews>
  <sheetFormatPr baseColWidth="10" defaultColWidth="14.42578125" defaultRowHeight="15" customHeight="1"/>
  <cols>
    <col min="1" max="1" width="5.42578125" customWidth="1"/>
    <col min="2" max="2" width="21.7109375" customWidth="1"/>
    <col min="3" max="3" width="53" customWidth="1"/>
    <col min="4" max="4" width="51.85546875" customWidth="1"/>
    <col min="5" max="5" width="12.28515625" customWidth="1"/>
    <col min="6" max="6" width="34.42578125" customWidth="1"/>
    <col min="7" max="7" width="27.5703125" customWidth="1"/>
    <col min="8" max="8" width="23" customWidth="1"/>
    <col min="9" max="9" width="29.140625" customWidth="1"/>
    <col min="10" max="10" width="20" customWidth="1"/>
    <col min="11" max="11" width="24.42578125" customWidth="1"/>
    <col min="12" max="12" width="21.85546875" customWidth="1"/>
    <col min="13" max="13" width="18.85546875" customWidth="1"/>
    <col min="14" max="24" width="11.5703125" customWidth="1"/>
  </cols>
  <sheetData>
    <row r="1" spans="1:26">
      <c r="A1" s="7"/>
      <c r="B1" s="7"/>
      <c r="C1" s="8"/>
      <c r="D1" s="9"/>
      <c r="E1" s="9"/>
      <c r="F1" s="9"/>
      <c r="G1" s="7"/>
      <c r="H1" s="7"/>
      <c r="I1" s="7"/>
      <c r="J1" s="7"/>
      <c r="K1" s="7"/>
      <c r="L1" s="7"/>
      <c r="M1" s="7"/>
      <c r="N1" s="7"/>
      <c r="O1" s="7"/>
      <c r="P1" s="7"/>
      <c r="Q1" s="7"/>
      <c r="R1" s="7"/>
      <c r="S1" s="7"/>
      <c r="T1" s="7"/>
      <c r="U1" s="7"/>
      <c r="V1" s="7"/>
      <c r="W1" s="7"/>
      <c r="X1" s="7"/>
      <c r="Y1" s="1"/>
      <c r="Z1" s="1"/>
    </row>
    <row r="2" spans="1:26" ht="38.25" customHeight="1">
      <c r="A2" s="7"/>
      <c r="B2" s="430" t="s">
        <v>0</v>
      </c>
      <c r="C2" s="431"/>
      <c r="D2" s="431"/>
      <c r="E2" s="431"/>
      <c r="F2" s="431"/>
      <c r="G2" s="432"/>
      <c r="H2" s="10"/>
      <c r="I2" s="11"/>
      <c r="J2" s="12"/>
      <c r="K2" s="12"/>
      <c r="L2" s="12"/>
      <c r="M2" s="7"/>
      <c r="N2" s="7"/>
      <c r="O2" s="7"/>
      <c r="P2" s="7"/>
      <c r="Q2" s="7"/>
      <c r="R2" s="7"/>
      <c r="S2" s="7"/>
      <c r="T2" s="7"/>
      <c r="U2" s="7"/>
      <c r="V2" s="7"/>
      <c r="W2" s="7"/>
      <c r="X2" s="7"/>
      <c r="Y2" s="1"/>
      <c r="Z2" s="1"/>
    </row>
    <row r="3" spans="1:26">
      <c r="A3" s="7"/>
      <c r="B3" s="13"/>
      <c r="C3" s="14"/>
      <c r="D3" s="9"/>
      <c r="E3" s="9"/>
      <c r="F3" s="13"/>
      <c r="G3" s="13"/>
      <c r="H3" s="7"/>
      <c r="I3" s="7"/>
      <c r="J3" s="7"/>
      <c r="K3" s="7"/>
      <c r="L3" s="7"/>
      <c r="M3" s="7"/>
      <c r="N3" s="7"/>
      <c r="O3" s="7"/>
      <c r="P3" s="7"/>
      <c r="Q3" s="7"/>
      <c r="R3" s="7"/>
      <c r="S3" s="7"/>
      <c r="T3" s="7"/>
      <c r="U3" s="7"/>
      <c r="V3" s="7"/>
      <c r="W3" s="7"/>
      <c r="X3" s="7"/>
      <c r="Y3" s="1"/>
      <c r="Z3" s="1"/>
    </row>
    <row r="4" spans="1:26" ht="57.75" customHeight="1">
      <c r="A4" s="7"/>
      <c r="B4" s="15" t="s">
        <v>1</v>
      </c>
      <c r="C4" s="433" t="str">
        <f>+RESUMEN!C3</f>
        <v>RESUMEN DEL PRESUPUESTO 
“Fortalecimiento comercial y empresarial para emprendimientos en edad temprana para aumentar la capacidad productiva y económica en el Departamento de Huila”</v>
      </c>
      <c r="D4" s="434"/>
      <c r="E4" s="16"/>
      <c r="F4" s="17" t="s">
        <v>2</v>
      </c>
      <c r="G4" s="18">
        <f>+RESUMEN!E17</f>
        <v>1754286071.5897436</v>
      </c>
      <c r="H4" s="19"/>
      <c r="I4" s="20" t="s">
        <v>3</v>
      </c>
      <c r="J4" s="7"/>
      <c r="K4" s="7"/>
      <c r="L4" s="7"/>
      <c r="M4" s="7"/>
      <c r="N4" s="7"/>
      <c r="O4" s="7"/>
      <c r="P4" s="7"/>
      <c r="Q4" s="7"/>
      <c r="R4" s="7"/>
      <c r="S4" s="7"/>
      <c r="T4" s="7"/>
      <c r="U4" s="7"/>
      <c r="V4" s="7"/>
      <c r="W4" s="7"/>
      <c r="X4" s="7"/>
      <c r="Y4" s="1"/>
      <c r="Z4" s="1"/>
    </row>
    <row r="5" spans="1:26" ht="39" customHeight="1">
      <c r="A5" s="7"/>
      <c r="B5" s="21" t="s">
        <v>4</v>
      </c>
      <c r="C5" s="435" t="s">
        <v>5</v>
      </c>
      <c r="D5" s="436"/>
      <c r="E5" s="22"/>
      <c r="F5" s="17" t="s">
        <v>6</v>
      </c>
      <c r="G5" s="18">
        <f>+RESUMEN!E17</f>
        <v>1754286071.5897436</v>
      </c>
      <c r="H5" s="23" t="str">
        <f>IF(SUM(G8:G28)=G5,"VERDADERO","FALSO")</f>
        <v>VERDADERO</v>
      </c>
      <c r="I5" s="24">
        <f>SUM(G8:G23)</f>
        <v>999140794.66666675</v>
      </c>
      <c r="J5" s="7"/>
      <c r="K5" s="7"/>
      <c r="L5" s="7"/>
      <c r="M5" s="7"/>
      <c r="N5" s="7"/>
      <c r="O5" s="7"/>
      <c r="P5" s="7"/>
      <c r="Q5" s="7"/>
      <c r="R5" s="7"/>
      <c r="S5" s="7"/>
      <c r="T5" s="7"/>
      <c r="U5" s="7"/>
      <c r="V5" s="7"/>
      <c r="W5" s="7"/>
      <c r="X5" s="7"/>
      <c r="Y5" s="1"/>
      <c r="Z5" s="1"/>
    </row>
    <row r="6" spans="1:26" ht="24" customHeight="1">
      <c r="A6" s="7"/>
      <c r="B6" s="7"/>
      <c r="C6" s="8"/>
      <c r="D6" s="9"/>
      <c r="E6" s="9"/>
      <c r="F6" s="9"/>
      <c r="G6" s="25"/>
      <c r="H6" s="25"/>
      <c r="I6" s="25"/>
      <c r="J6" s="25"/>
      <c r="K6" s="25"/>
      <c r="L6" s="25"/>
      <c r="M6" s="7"/>
      <c r="N6" s="7"/>
      <c r="O6" s="7"/>
      <c r="P6" s="7"/>
      <c r="Q6" s="7"/>
      <c r="R6" s="7"/>
      <c r="S6" s="7"/>
      <c r="T6" s="7"/>
      <c r="U6" s="7"/>
      <c r="V6" s="7"/>
      <c r="W6" s="7"/>
      <c r="X6" s="7"/>
      <c r="Y6" s="1"/>
      <c r="Z6" s="1"/>
    </row>
    <row r="7" spans="1:26" ht="48" customHeight="1">
      <c r="A7" s="7"/>
      <c r="B7" s="26" t="s">
        <v>7</v>
      </c>
      <c r="C7" s="27" t="s">
        <v>8</v>
      </c>
      <c r="D7" s="28" t="s">
        <v>9</v>
      </c>
      <c r="E7" s="26" t="s">
        <v>10</v>
      </c>
      <c r="F7" s="28" t="s">
        <v>11</v>
      </c>
      <c r="G7" s="28" t="s">
        <v>12</v>
      </c>
      <c r="H7" s="26" t="s">
        <v>13</v>
      </c>
      <c r="I7" s="26" t="s">
        <v>14</v>
      </c>
      <c r="J7" s="26" t="s">
        <v>15</v>
      </c>
      <c r="K7" s="26" t="s">
        <v>16</v>
      </c>
      <c r="L7" s="26" t="s">
        <v>17</v>
      </c>
      <c r="M7" s="7"/>
      <c r="N7" s="7"/>
      <c r="O7" s="7"/>
      <c r="P7" s="7"/>
      <c r="Q7" s="7"/>
      <c r="R7" s="7"/>
      <c r="S7" s="7"/>
      <c r="T7" s="7"/>
      <c r="U7" s="7"/>
      <c r="V7" s="7"/>
      <c r="W7" s="7"/>
      <c r="X7" s="7"/>
      <c r="Y7" s="1"/>
      <c r="Z7" s="1"/>
    </row>
    <row r="8" spans="1:26" ht="132.75" customHeight="1">
      <c r="A8" s="7"/>
      <c r="B8" s="29" t="s">
        <v>18</v>
      </c>
      <c r="C8" s="30" t="s">
        <v>19</v>
      </c>
      <c r="D8" s="30" t="s">
        <v>20</v>
      </c>
      <c r="E8" s="31">
        <v>1</v>
      </c>
      <c r="F8" s="30" t="s">
        <v>21</v>
      </c>
      <c r="G8" s="32">
        <v>5750000</v>
      </c>
      <c r="H8" s="33">
        <f t="shared" ref="H8:H23" si="0">G8/$I$5</f>
        <v>5.7549446791613735E-3</v>
      </c>
      <c r="I8" s="34">
        <f t="shared" ref="I8:I23" si="1">$G$24*H8</f>
        <v>3306215.7181782089</v>
      </c>
      <c r="J8" s="35" t="s">
        <v>22</v>
      </c>
      <c r="K8" s="36">
        <f t="shared" ref="K8:K17" si="2">+G8</f>
        <v>5750000</v>
      </c>
      <c r="L8" s="36"/>
      <c r="M8" s="7"/>
      <c r="N8" s="7"/>
      <c r="O8" s="7"/>
      <c r="P8" s="7"/>
      <c r="Q8" s="7"/>
      <c r="R8" s="7"/>
      <c r="S8" s="7"/>
      <c r="T8" s="7"/>
      <c r="U8" s="7"/>
      <c r="V8" s="7"/>
      <c r="W8" s="7"/>
      <c r="X8" s="7"/>
      <c r="Y8" s="1"/>
      <c r="Z8" s="1"/>
    </row>
    <row r="9" spans="1:26" ht="134.25" customHeight="1">
      <c r="A9" s="7"/>
      <c r="B9" s="37" t="s">
        <v>18</v>
      </c>
      <c r="C9" s="38" t="s">
        <v>19</v>
      </c>
      <c r="D9" s="38" t="s">
        <v>23</v>
      </c>
      <c r="E9" s="39">
        <v>1</v>
      </c>
      <c r="F9" s="38" t="s">
        <v>24</v>
      </c>
      <c r="G9" s="40">
        <v>3040000</v>
      </c>
      <c r="H9" s="41">
        <f t="shared" si="0"/>
        <v>3.0426142303740132E-3</v>
      </c>
      <c r="I9" s="42">
        <f t="shared" si="1"/>
        <v>1747981.8753498707</v>
      </c>
      <c r="J9" s="43" t="s">
        <v>25</v>
      </c>
      <c r="K9" s="44">
        <f t="shared" si="2"/>
        <v>3040000</v>
      </c>
      <c r="L9" s="44"/>
      <c r="M9" s="7"/>
      <c r="N9" s="7"/>
      <c r="O9" s="7"/>
      <c r="P9" s="7"/>
      <c r="Q9" s="7"/>
      <c r="R9" s="7"/>
      <c r="S9" s="7"/>
      <c r="T9" s="7"/>
      <c r="U9" s="7"/>
      <c r="V9" s="7"/>
      <c r="W9" s="7"/>
      <c r="X9" s="7"/>
      <c r="Y9" s="1"/>
      <c r="Z9" s="1"/>
    </row>
    <row r="10" spans="1:26" ht="60">
      <c r="A10" s="7"/>
      <c r="B10" s="29" t="s">
        <v>26</v>
      </c>
      <c r="C10" s="30" t="s">
        <v>27</v>
      </c>
      <c r="D10" s="30" t="s">
        <v>28</v>
      </c>
      <c r="E10" s="31">
        <v>1</v>
      </c>
      <c r="F10" s="30" t="s">
        <v>29</v>
      </c>
      <c r="G10" s="32">
        <v>6771666.6666666716</v>
      </c>
      <c r="H10" s="33">
        <f t="shared" si="0"/>
        <v>6.7774899221543991E-3</v>
      </c>
      <c r="I10" s="34">
        <f t="shared" si="1"/>
        <v>3893667.9602777022</v>
      </c>
      <c r="J10" s="45" t="s">
        <v>25</v>
      </c>
      <c r="K10" s="36">
        <f t="shared" si="2"/>
        <v>6771666.6666666716</v>
      </c>
      <c r="L10" s="36"/>
      <c r="M10" s="7"/>
      <c r="N10" s="7"/>
      <c r="O10" s="7"/>
      <c r="P10" s="7"/>
      <c r="Q10" s="7"/>
      <c r="R10" s="7"/>
      <c r="S10" s="7"/>
      <c r="T10" s="7"/>
      <c r="U10" s="7"/>
      <c r="V10" s="7"/>
      <c r="W10" s="7"/>
      <c r="X10" s="7"/>
      <c r="Y10" s="1"/>
      <c r="Z10" s="1"/>
    </row>
    <row r="11" spans="1:26" ht="63.75" customHeight="1">
      <c r="A11" s="7"/>
      <c r="B11" s="29" t="s">
        <v>26</v>
      </c>
      <c r="C11" s="30" t="s">
        <v>27</v>
      </c>
      <c r="D11" s="30" t="s">
        <v>28</v>
      </c>
      <c r="E11" s="31">
        <v>1</v>
      </c>
      <c r="F11" s="30" t="s">
        <v>30</v>
      </c>
      <c r="G11" s="32">
        <v>80000000</v>
      </c>
      <c r="H11" s="33">
        <f t="shared" si="0"/>
        <v>8.0068795536158241E-2</v>
      </c>
      <c r="I11" s="34">
        <f t="shared" si="1"/>
        <v>45999523.035522908</v>
      </c>
      <c r="J11" s="46" t="s">
        <v>22</v>
      </c>
      <c r="K11" s="36">
        <f t="shared" si="2"/>
        <v>80000000</v>
      </c>
      <c r="L11" s="36"/>
      <c r="M11" s="7"/>
      <c r="N11" s="7"/>
      <c r="O11" s="7"/>
      <c r="P11" s="7"/>
      <c r="Q11" s="7"/>
      <c r="R11" s="7"/>
      <c r="S11" s="7"/>
      <c r="T11" s="7"/>
      <c r="U11" s="7"/>
      <c r="V11" s="7"/>
      <c r="W11" s="7"/>
      <c r="X11" s="7"/>
      <c r="Y11" s="1"/>
      <c r="Z11" s="1"/>
    </row>
    <row r="12" spans="1:26" ht="90" customHeight="1">
      <c r="A12" s="7"/>
      <c r="B12" s="47" t="s">
        <v>31</v>
      </c>
      <c r="C12" s="48" t="s">
        <v>32</v>
      </c>
      <c r="D12" s="48" t="s">
        <v>33</v>
      </c>
      <c r="E12" s="49">
        <v>1</v>
      </c>
      <c r="F12" s="48" t="s">
        <v>21</v>
      </c>
      <c r="G12" s="50">
        <v>11500000</v>
      </c>
      <c r="H12" s="51">
        <f t="shared" si="0"/>
        <v>1.1509889358322747E-2</v>
      </c>
      <c r="I12" s="52">
        <f t="shared" si="1"/>
        <v>6612431.4363564178</v>
      </c>
      <c r="J12" s="45" t="s">
        <v>25</v>
      </c>
      <c r="K12" s="36">
        <f t="shared" si="2"/>
        <v>11500000</v>
      </c>
      <c r="L12" s="53"/>
      <c r="M12" s="7"/>
      <c r="N12" s="7"/>
      <c r="O12" s="7"/>
      <c r="P12" s="7"/>
      <c r="Q12" s="7"/>
      <c r="R12" s="7"/>
      <c r="S12" s="7"/>
      <c r="T12" s="7"/>
      <c r="U12" s="7"/>
      <c r="V12" s="7"/>
      <c r="W12" s="7"/>
      <c r="X12" s="7"/>
      <c r="Y12" s="1"/>
      <c r="Z12" s="1"/>
    </row>
    <row r="13" spans="1:26" ht="108.75" customHeight="1">
      <c r="A13" s="7"/>
      <c r="B13" s="54" t="s">
        <v>31</v>
      </c>
      <c r="C13" s="55" t="s">
        <v>32</v>
      </c>
      <c r="D13" s="48" t="s">
        <v>34</v>
      </c>
      <c r="E13" s="56">
        <v>1</v>
      </c>
      <c r="F13" s="55" t="s">
        <v>21</v>
      </c>
      <c r="G13" s="57">
        <v>75000000</v>
      </c>
      <c r="H13" s="58">
        <f t="shared" si="0"/>
        <v>7.5064495815148347E-2</v>
      </c>
      <c r="I13" s="59">
        <f t="shared" si="1"/>
        <v>43124552.845802724</v>
      </c>
      <c r="J13" s="55" t="s">
        <v>22</v>
      </c>
      <c r="K13" s="36">
        <f t="shared" si="2"/>
        <v>75000000</v>
      </c>
      <c r="L13" s="60"/>
      <c r="M13" s="7"/>
      <c r="N13" s="7"/>
      <c r="O13" s="7"/>
      <c r="P13" s="7"/>
      <c r="Q13" s="7"/>
      <c r="R13" s="7"/>
      <c r="S13" s="7"/>
      <c r="T13" s="7"/>
      <c r="U13" s="7"/>
      <c r="V13" s="7"/>
      <c r="W13" s="7"/>
      <c r="X13" s="7"/>
      <c r="Y13" s="1"/>
      <c r="Z13" s="1"/>
    </row>
    <row r="14" spans="1:26" ht="108.75" customHeight="1">
      <c r="A14" s="7"/>
      <c r="B14" s="54" t="s">
        <v>31</v>
      </c>
      <c r="C14" s="55" t="s">
        <v>32</v>
      </c>
      <c r="D14" s="55" t="s">
        <v>35</v>
      </c>
      <c r="E14" s="56">
        <v>2</v>
      </c>
      <c r="F14" s="55" t="s">
        <v>24</v>
      </c>
      <c r="G14" s="57">
        <v>15249028</v>
      </c>
      <c r="H14" s="58">
        <f t="shared" si="0"/>
        <v>1.5262141313214399E-2</v>
      </c>
      <c r="I14" s="59">
        <f t="shared" si="1"/>
        <v>8768100.1844416726</v>
      </c>
      <c r="J14" s="45" t="s">
        <v>25</v>
      </c>
      <c r="K14" s="36">
        <f t="shared" si="2"/>
        <v>15249028</v>
      </c>
      <c r="L14" s="60"/>
      <c r="M14" s="7"/>
      <c r="N14" s="7"/>
      <c r="O14" s="7"/>
      <c r="P14" s="7"/>
      <c r="Q14" s="7"/>
      <c r="R14" s="7"/>
      <c r="S14" s="7"/>
      <c r="T14" s="7"/>
      <c r="U14" s="7"/>
      <c r="V14" s="7"/>
      <c r="W14" s="7"/>
      <c r="X14" s="7"/>
      <c r="Y14" s="1"/>
      <c r="Z14" s="1"/>
    </row>
    <row r="15" spans="1:26" ht="108.75" customHeight="1">
      <c r="A15" s="7"/>
      <c r="B15" s="61" t="s">
        <v>36</v>
      </c>
      <c r="C15" s="62" t="s">
        <v>37</v>
      </c>
      <c r="D15" s="62" t="s">
        <v>38</v>
      </c>
      <c r="E15" s="63">
        <v>2</v>
      </c>
      <c r="F15" s="62" t="s">
        <v>29</v>
      </c>
      <c r="G15" s="64">
        <v>215204500</v>
      </c>
      <c r="H15" s="65">
        <f t="shared" si="0"/>
        <v>0.21538956386201458</v>
      </c>
      <c r="I15" s="66">
        <f t="shared" si="1"/>
        <v>123741304.43872738</v>
      </c>
      <c r="J15" s="45" t="s">
        <v>25</v>
      </c>
      <c r="K15" s="36">
        <f t="shared" si="2"/>
        <v>215204500</v>
      </c>
      <c r="L15" s="67"/>
      <c r="M15" s="7"/>
      <c r="N15" s="7"/>
      <c r="O15" s="7"/>
      <c r="P15" s="7"/>
      <c r="Q15" s="7"/>
      <c r="R15" s="7"/>
      <c r="S15" s="7"/>
      <c r="T15" s="7"/>
      <c r="U15" s="7"/>
      <c r="V15" s="7"/>
      <c r="W15" s="7"/>
      <c r="X15" s="7"/>
      <c r="Y15" s="1"/>
      <c r="Z15" s="1"/>
    </row>
    <row r="16" spans="1:26" ht="108.75" customHeight="1">
      <c r="A16" s="7"/>
      <c r="B16" s="61" t="s">
        <v>39</v>
      </c>
      <c r="C16" s="62" t="s">
        <v>40</v>
      </c>
      <c r="D16" s="62" t="s">
        <v>41</v>
      </c>
      <c r="E16" s="63">
        <v>1</v>
      </c>
      <c r="F16" s="62" t="s">
        <v>24</v>
      </c>
      <c r="G16" s="64">
        <v>16500000</v>
      </c>
      <c r="H16" s="65">
        <f t="shared" si="0"/>
        <v>1.6514189079332636E-2</v>
      </c>
      <c r="I16" s="66">
        <f t="shared" si="1"/>
        <v>9487401.6260765996</v>
      </c>
      <c r="J16" s="45" t="s">
        <v>25</v>
      </c>
      <c r="K16" s="36">
        <f t="shared" si="2"/>
        <v>16500000</v>
      </c>
      <c r="L16" s="67"/>
      <c r="M16" s="7"/>
      <c r="N16" s="7"/>
      <c r="O16" s="7"/>
      <c r="P16" s="7"/>
      <c r="Q16" s="7"/>
      <c r="R16" s="7"/>
      <c r="S16" s="7"/>
      <c r="T16" s="7"/>
      <c r="U16" s="7"/>
      <c r="V16" s="7"/>
      <c r="W16" s="7"/>
      <c r="X16" s="7"/>
      <c r="Y16" s="1"/>
      <c r="Z16" s="1"/>
    </row>
    <row r="17" spans="1:26" ht="108.75" customHeight="1">
      <c r="A17" s="7"/>
      <c r="B17" s="68" t="s">
        <v>42</v>
      </c>
      <c r="C17" s="69" t="s">
        <v>43</v>
      </c>
      <c r="D17" s="69" t="s">
        <v>44</v>
      </c>
      <c r="E17" s="70">
        <v>1</v>
      </c>
      <c r="F17" s="69" t="s">
        <v>21</v>
      </c>
      <c r="G17" s="71">
        <v>20000000</v>
      </c>
      <c r="H17" s="72">
        <f t="shared" si="0"/>
        <v>2.001719888403956E-2</v>
      </c>
      <c r="I17" s="73">
        <f t="shared" si="1"/>
        <v>11499880.758880727</v>
      </c>
      <c r="J17" s="74" t="s">
        <v>22</v>
      </c>
      <c r="K17" s="75">
        <f t="shared" si="2"/>
        <v>20000000</v>
      </c>
      <c r="L17" s="75"/>
      <c r="M17" s="7"/>
      <c r="N17" s="7"/>
      <c r="O17" s="7"/>
      <c r="P17" s="7"/>
      <c r="Q17" s="7"/>
      <c r="R17" s="7"/>
      <c r="S17" s="7"/>
      <c r="T17" s="7"/>
      <c r="U17" s="7"/>
      <c r="V17" s="7"/>
      <c r="W17" s="7"/>
      <c r="X17" s="7"/>
      <c r="Y17" s="1"/>
      <c r="Z17" s="1"/>
    </row>
    <row r="18" spans="1:26" ht="108.75" customHeight="1">
      <c r="A18" s="7"/>
      <c r="B18" s="68" t="s">
        <v>45</v>
      </c>
      <c r="C18" s="69" t="s">
        <v>46</v>
      </c>
      <c r="D18" s="69" t="s">
        <v>24</v>
      </c>
      <c r="E18" s="70">
        <v>1</v>
      </c>
      <c r="F18" s="69" t="s">
        <v>24</v>
      </c>
      <c r="G18" s="71">
        <v>8364000</v>
      </c>
      <c r="H18" s="72">
        <f t="shared" si="0"/>
        <v>8.3711925733053437E-3</v>
      </c>
      <c r="I18" s="73">
        <f t="shared" si="1"/>
        <v>4809250.1333639203</v>
      </c>
      <c r="J18" s="45" t="s">
        <v>25</v>
      </c>
      <c r="K18" s="75"/>
      <c r="L18" s="75">
        <f t="shared" ref="L18:L20" si="3">+G18</f>
        <v>8364000</v>
      </c>
      <c r="M18" s="7"/>
      <c r="N18" s="7"/>
      <c r="O18" s="7"/>
      <c r="P18" s="7"/>
      <c r="Q18" s="7"/>
      <c r="R18" s="7"/>
      <c r="S18" s="7"/>
      <c r="T18" s="7"/>
      <c r="U18" s="7"/>
      <c r="V18" s="7"/>
      <c r="W18" s="7"/>
      <c r="X18" s="7"/>
      <c r="Y18" s="1"/>
      <c r="Z18" s="1"/>
    </row>
    <row r="19" spans="1:26" ht="108.75" customHeight="1">
      <c r="A19" s="7"/>
      <c r="B19" s="68" t="s">
        <v>47</v>
      </c>
      <c r="C19" s="69" t="s">
        <v>48</v>
      </c>
      <c r="D19" s="69" t="s">
        <v>24</v>
      </c>
      <c r="E19" s="70">
        <v>1</v>
      </c>
      <c r="F19" s="69" t="s">
        <v>24</v>
      </c>
      <c r="G19" s="71">
        <v>3150000</v>
      </c>
      <c r="H19" s="72">
        <f t="shared" si="0"/>
        <v>3.1527088242362306E-3</v>
      </c>
      <c r="I19" s="73">
        <f t="shared" si="1"/>
        <v>1811231.2195237144</v>
      </c>
      <c r="J19" s="45" t="s">
        <v>25</v>
      </c>
      <c r="K19" s="75"/>
      <c r="L19" s="75">
        <f t="shared" si="3"/>
        <v>3150000</v>
      </c>
      <c r="M19" s="7"/>
      <c r="N19" s="7"/>
      <c r="O19" s="7"/>
      <c r="P19" s="7"/>
      <c r="Q19" s="7"/>
      <c r="R19" s="7"/>
      <c r="S19" s="7"/>
      <c r="T19" s="7"/>
      <c r="U19" s="7"/>
      <c r="V19" s="7"/>
      <c r="W19" s="7"/>
      <c r="X19" s="7"/>
      <c r="Y19" s="1"/>
      <c r="Z19" s="1"/>
    </row>
    <row r="20" spans="1:26" ht="63" customHeight="1">
      <c r="A20" s="7"/>
      <c r="B20" s="29" t="s">
        <v>49</v>
      </c>
      <c r="C20" s="30" t="s">
        <v>50</v>
      </c>
      <c r="D20" s="30" t="s">
        <v>51</v>
      </c>
      <c r="E20" s="31">
        <v>1</v>
      </c>
      <c r="F20" s="30" t="s">
        <v>21</v>
      </c>
      <c r="G20" s="32">
        <v>19600000</v>
      </c>
      <c r="H20" s="33">
        <f t="shared" si="0"/>
        <v>1.9616854906358769E-2</v>
      </c>
      <c r="I20" s="34">
        <f t="shared" si="1"/>
        <v>11269883.143703112</v>
      </c>
      <c r="J20" s="45" t="s">
        <v>22</v>
      </c>
      <c r="K20" s="36"/>
      <c r="L20" s="36">
        <f t="shared" si="3"/>
        <v>19600000</v>
      </c>
      <c r="M20" s="7"/>
      <c r="N20" s="7"/>
      <c r="O20" s="7"/>
      <c r="P20" s="7"/>
      <c r="Q20" s="7"/>
      <c r="R20" s="7"/>
      <c r="S20" s="7"/>
      <c r="T20" s="7"/>
      <c r="U20" s="7"/>
      <c r="V20" s="7"/>
      <c r="W20" s="7"/>
      <c r="X20" s="7"/>
      <c r="Y20" s="1"/>
      <c r="Z20" s="1"/>
    </row>
    <row r="21" spans="1:26" ht="96" customHeight="1">
      <c r="A21" s="7"/>
      <c r="B21" s="29" t="s">
        <v>49</v>
      </c>
      <c r="C21" s="30" t="s">
        <v>50</v>
      </c>
      <c r="D21" s="30" t="s">
        <v>52</v>
      </c>
      <c r="E21" s="31">
        <v>1</v>
      </c>
      <c r="F21" s="30" t="s">
        <v>53</v>
      </c>
      <c r="G21" s="76">
        <v>500000000</v>
      </c>
      <c r="H21" s="33">
        <f t="shared" si="0"/>
        <v>0.50042997210098894</v>
      </c>
      <c r="I21" s="34">
        <f t="shared" si="1"/>
        <v>287497018.97201812</v>
      </c>
      <c r="J21" s="45" t="s">
        <v>54</v>
      </c>
      <c r="K21" s="36">
        <f>G21/15*12</f>
        <v>400000000</v>
      </c>
      <c r="L21" s="36">
        <f>G21/15*3</f>
        <v>100000000</v>
      </c>
      <c r="M21" s="7"/>
      <c r="N21" s="7"/>
      <c r="O21" s="7"/>
      <c r="P21" s="7"/>
      <c r="Q21" s="7"/>
      <c r="R21" s="7"/>
      <c r="S21" s="7"/>
      <c r="T21" s="7"/>
      <c r="U21" s="7"/>
      <c r="V21" s="7"/>
      <c r="W21" s="7"/>
      <c r="X21" s="7"/>
      <c r="Y21" s="1"/>
      <c r="Z21" s="1"/>
    </row>
    <row r="22" spans="1:26" ht="96" customHeight="1">
      <c r="A22" s="7"/>
      <c r="B22" s="47" t="s">
        <v>55</v>
      </c>
      <c r="C22" s="30" t="s">
        <v>56</v>
      </c>
      <c r="D22" s="30" t="s">
        <v>57</v>
      </c>
      <c r="E22" s="31">
        <v>1</v>
      </c>
      <c r="F22" s="30" t="s">
        <v>24</v>
      </c>
      <c r="G22" s="32">
        <v>11000000</v>
      </c>
      <c r="H22" s="33">
        <f t="shared" si="0"/>
        <v>1.1009459386221757E-2</v>
      </c>
      <c r="I22" s="34">
        <f t="shared" si="1"/>
        <v>6324934.4173843991</v>
      </c>
      <c r="J22" s="45" t="s">
        <v>25</v>
      </c>
      <c r="K22" s="36"/>
      <c r="L22" s="36">
        <f t="shared" ref="L22:L23" si="4">+G22</f>
        <v>11000000</v>
      </c>
      <c r="M22" s="7"/>
      <c r="N22" s="7"/>
      <c r="O22" s="7"/>
      <c r="P22" s="7"/>
      <c r="Q22" s="7"/>
      <c r="R22" s="7"/>
      <c r="S22" s="7"/>
      <c r="T22" s="7"/>
      <c r="U22" s="7"/>
      <c r="V22" s="7"/>
      <c r="W22" s="7"/>
      <c r="X22" s="7"/>
      <c r="Y22" s="1"/>
      <c r="Z22" s="1"/>
    </row>
    <row r="23" spans="1:26" ht="96" customHeight="1">
      <c r="A23" s="7"/>
      <c r="B23" s="29" t="s">
        <v>58</v>
      </c>
      <c r="C23" s="30" t="s">
        <v>59</v>
      </c>
      <c r="D23" s="30" t="s">
        <v>60</v>
      </c>
      <c r="E23" s="31">
        <v>1</v>
      </c>
      <c r="F23" s="30" t="s">
        <v>24</v>
      </c>
      <c r="G23" s="32">
        <v>8011600</v>
      </c>
      <c r="H23" s="33">
        <f t="shared" si="0"/>
        <v>8.018489528968567E-3</v>
      </c>
      <c r="I23" s="34">
        <f t="shared" si="1"/>
        <v>4606622.2343924418</v>
      </c>
      <c r="J23" s="45" t="s">
        <v>25</v>
      </c>
      <c r="K23" s="36"/>
      <c r="L23" s="36">
        <f t="shared" si="4"/>
        <v>8011600</v>
      </c>
      <c r="M23" s="7"/>
      <c r="N23" s="7"/>
      <c r="O23" s="7"/>
      <c r="P23" s="7"/>
      <c r="Q23" s="7"/>
      <c r="R23" s="7"/>
      <c r="S23" s="7"/>
      <c r="T23" s="7"/>
      <c r="U23" s="7"/>
      <c r="V23" s="7"/>
      <c r="W23" s="7"/>
      <c r="X23" s="7"/>
      <c r="Y23" s="1"/>
      <c r="Z23" s="1"/>
    </row>
    <row r="24" spans="1:26" ht="80.25" customHeight="1">
      <c r="A24" s="7"/>
      <c r="B24" s="77" t="s">
        <v>61</v>
      </c>
      <c r="C24" s="78" t="s">
        <v>62</v>
      </c>
      <c r="D24" s="79" t="s">
        <v>63</v>
      </c>
      <c r="E24" s="80">
        <v>15</v>
      </c>
      <c r="F24" s="79" t="s">
        <v>21</v>
      </c>
      <c r="G24" s="81">
        <v>574500000</v>
      </c>
      <c r="H24" s="82">
        <v>0</v>
      </c>
      <c r="I24" s="83">
        <v>0</v>
      </c>
      <c r="J24" s="84" t="s">
        <v>64</v>
      </c>
      <c r="K24" s="85">
        <f t="shared" ref="K24:K28" si="5">G24/15*12</f>
        <v>459600000</v>
      </c>
      <c r="L24" s="85">
        <f t="shared" ref="L24:L28" si="6">G24/15*3</f>
        <v>114900000</v>
      </c>
      <c r="M24" s="25"/>
      <c r="N24" s="7"/>
      <c r="O24" s="7"/>
      <c r="P24" s="7"/>
      <c r="Q24" s="7"/>
      <c r="R24" s="7"/>
      <c r="S24" s="7"/>
      <c r="T24" s="7"/>
      <c r="U24" s="7"/>
      <c r="V24" s="7"/>
      <c r="W24" s="7"/>
      <c r="X24" s="7"/>
      <c r="Y24" s="1"/>
      <c r="Z24" s="1"/>
    </row>
    <row r="25" spans="1:26" ht="82.5" customHeight="1">
      <c r="A25" s="7"/>
      <c r="B25" s="86" t="s">
        <v>65</v>
      </c>
      <c r="C25" s="87" t="s">
        <v>66</v>
      </c>
      <c r="D25" s="87" t="s">
        <v>67</v>
      </c>
      <c r="E25" s="88">
        <v>15</v>
      </c>
      <c r="F25" s="89" t="s">
        <v>68</v>
      </c>
      <c r="G25" s="90">
        <v>17773800</v>
      </c>
      <c r="H25" s="91">
        <v>0</v>
      </c>
      <c r="I25" s="92">
        <v>0</v>
      </c>
      <c r="J25" s="93" t="s">
        <v>69</v>
      </c>
      <c r="K25" s="94">
        <f t="shared" si="5"/>
        <v>14219040</v>
      </c>
      <c r="L25" s="94">
        <f t="shared" si="6"/>
        <v>3554760</v>
      </c>
      <c r="M25" s="7"/>
      <c r="N25" s="7"/>
      <c r="O25" s="7"/>
      <c r="P25" s="7"/>
      <c r="Q25" s="7"/>
      <c r="R25" s="7"/>
      <c r="S25" s="7"/>
      <c r="T25" s="7"/>
      <c r="U25" s="7"/>
      <c r="V25" s="7"/>
      <c r="W25" s="7"/>
      <c r="X25" s="7"/>
      <c r="Y25" s="1"/>
      <c r="Z25" s="1"/>
    </row>
    <row r="26" spans="1:26" ht="82.5" customHeight="1">
      <c r="A26" s="7"/>
      <c r="B26" s="86" t="s">
        <v>65</v>
      </c>
      <c r="C26" s="87" t="s">
        <v>66</v>
      </c>
      <c r="D26" s="87" t="s">
        <v>70</v>
      </c>
      <c r="E26" s="88">
        <v>15</v>
      </c>
      <c r="F26" s="89" t="s">
        <v>68</v>
      </c>
      <c r="G26" s="90">
        <f>+'06. Administrativos '!G24+'06. Administrativos '!G26</f>
        <v>25348500</v>
      </c>
      <c r="H26" s="91">
        <v>0</v>
      </c>
      <c r="I26" s="92"/>
      <c r="J26" s="93" t="s">
        <v>71</v>
      </c>
      <c r="K26" s="94">
        <f t="shared" si="5"/>
        <v>20278800</v>
      </c>
      <c r="L26" s="94">
        <f t="shared" si="6"/>
        <v>5069700</v>
      </c>
      <c r="M26" s="7"/>
      <c r="N26" s="7"/>
      <c r="O26" s="7"/>
      <c r="P26" s="7"/>
      <c r="Q26" s="7"/>
      <c r="R26" s="7"/>
      <c r="S26" s="7"/>
      <c r="T26" s="7"/>
      <c r="U26" s="7"/>
      <c r="V26" s="7"/>
      <c r="W26" s="7"/>
      <c r="X26" s="7"/>
      <c r="Y26" s="1"/>
      <c r="Z26" s="1"/>
    </row>
    <row r="27" spans="1:26" ht="82.5" customHeight="1">
      <c r="A27" s="7"/>
      <c r="B27" s="86" t="s">
        <v>65</v>
      </c>
      <c r="C27" s="87" t="s">
        <v>66</v>
      </c>
      <c r="D27" s="87" t="s">
        <v>70</v>
      </c>
      <c r="E27" s="88">
        <v>18</v>
      </c>
      <c r="F27" s="89" t="s">
        <v>72</v>
      </c>
      <c r="G27" s="90">
        <f>+'05. Gastos de viaje'!H10</f>
        <v>17522976.92307692</v>
      </c>
      <c r="H27" s="91">
        <v>0</v>
      </c>
      <c r="I27" s="92"/>
      <c r="J27" s="93" t="s">
        <v>73</v>
      </c>
      <c r="K27" s="94">
        <f t="shared" si="5"/>
        <v>14018381.538461536</v>
      </c>
      <c r="L27" s="94">
        <f t="shared" si="6"/>
        <v>3504595.384615384</v>
      </c>
      <c r="M27" s="7"/>
      <c r="N27" s="7"/>
      <c r="O27" s="7"/>
      <c r="P27" s="7"/>
      <c r="Q27" s="7"/>
      <c r="R27" s="7"/>
      <c r="S27" s="7"/>
      <c r="T27" s="7"/>
      <c r="U27" s="7"/>
      <c r="V27" s="7"/>
      <c r="W27" s="7"/>
      <c r="X27" s="7"/>
      <c r="Y27" s="1"/>
      <c r="Z27" s="1"/>
    </row>
    <row r="28" spans="1:26" ht="75" customHeight="1">
      <c r="A28" s="7"/>
      <c r="B28" s="95" t="s">
        <v>74</v>
      </c>
      <c r="C28" s="96" t="s">
        <v>75</v>
      </c>
      <c r="D28" s="30" t="s">
        <v>76</v>
      </c>
      <c r="E28" s="31">
        <v>15</v>
      </c>
      <c r="F28" s="30" t="s">
        <v>77</v>
      </c>
      <c r="G28" s="32">
        <f>+'07.Gastos apoyo supervision'!F18</f>
        <v>120000000</v>
      </c>
      <c r="H28" s="97">
        <v>0</v>
      </c>
      <c r="I28" s="34">
        <v>0</v>
      </c>
      <c r="J28" s="35" t="s">
        <v>22</v>
      </c>
      <c r="K28" s="36">
        <f t="shared" si="5"/>
        <v>96000000</v>
      </c>
      <c r="L28" s="36">
        <f t="shared" si="6"/>
        <v>24000000</v>
      </c>
      <c r="M28" s="7"/>
      <c r="N28" s="7"/>
      <c r="O28" s="7"/>
      <c r="P28" s="7"/>
      <c r="Q28" s="7"/>
      <c r="R28" s="7"/>
      <c r="S28" s="7"/>
      <c r="T28" s="7"/>
      <c r="U28" s="7"/>
      <c r="V28" s="7"/>
      <c r="W28" s="7"/>
      <c r="X28" s="7"/>
      <c r="Y28" s="1"/>
      <c r="Z28" s="1"/>
    </row>
    <row r="29" spans="1:26" ht="66.75" customHeight="1">
      <c r="A29" s="7"/>
      <c r="B29" s="7"/>
      <c r="C29" s="8"/>
      <c r="D29" s="9"/>
      <c r="E29" s="9"/>
      <c r="F29" s="9"/>
      <c r="G29" s="98">
        <f>SUM(G8:G28)</f>
        <v>1754286071.5897436</v>
      </c>
      <c r="H29" s="99"/>
      <c r="I29" s="99"/>
      <c r="J29" s="99"/>
      <c r="K29" s="100">
        <f t="shared" ref="K29:L29" si="7">SUM(K8:K28)</f>
        <v>1453131416.2051282</v>
      </c>
      <c r="L29" s="100">
        <f t="shared" si="7"/>
        <v>301154655.38461536</v>
      </c>
      <c r="M29" s="7"/>
      <c r="N29" s="7"/>
      <c r="O29" s="7"/>
      <c r="P29" s="7"/>
      <c r="Q29" s="7"/>
      <c r="R29" s="7"/>
      <c r="S29" s="7"/>
      <c r="T29" s="7"/>
      <c r="U29" s="7"/>
      <c r="V29" s="7"/>
      <c r="W29" s="7"/>
      <c r="X29" s="7"/>
      <c r="Y29" s="1"/>
      <c r="Z29" s="1"/>
    </row>
    <row r="30" spans="1:26" ht="66.75" customHeight="1">
      <c r="A30" s="7"/>
      <c r="B30" s="7"/>
      <c r="C30" s="8"/>
      <c r="D30" s="9"/>
      <c r="E30" s="9"/>
      <c r="F30" s="9"/>
      <c r="G30" s="7"/>
      <c r="H30" s="99"/>
      <c r="I30" s="99"/>
      <c r="J30" s="99"/>
      <c r="K30" s="437" t="str">
        <f>IF(SUM(K29:L29)=RESUMEN!E17,"VERDADERO","FALSO")</f>
        <v>VERDADERO</v>
      </c>
      <c r="L30" s="438"/>
      <c r="M30" s="7"/>
      <c r="N30" s="7"/>
      <c r="O30" s="7"/>
      <c r="P30" s="7"/>
      <c r="Q30" s="7"/>
      <c r="R30" s="7"/>
      <c r="S30" s="7"/>
      <c r="T30" s="7"/>
      <c r="U30" s="7"/>
      <c r="V30" s="7"/>
      <c r="W30" s="7"/>
      <c r="X30" s="7"/>
      <c r="Y30" s="1"/>
      <c r="Z30" s="1"/>
    </row>
    <row r="31" spans="1:26" ht="15.75" customHeight="1">
      <c r="A31" s="7"/>
      <c r="B31" s="7"/>
      <c r="C31" s="8"/>
      <c r="D31" s="9"/>
      <c r="E31" s="9"/>
      <c r="F31" s="9"/>
      <c r="G31" s="1"/>
      <c r="H31" s="7"/>
      <c r="I31" s="7"/>
      <c r="J31" s="7"/>
      <c r="K31" s="7"/>
      <c r="L31" s="7"/>
      <c r="M31" s="7"/>
      <c r="N31" s="7"/>
      <c r="O31" s="7"/>
      <c r="P31" s="7"/>
      <c r="Q31" s="7"/>
      <c r="R31" s="7"/>
      <c r="S31" s="7"/>
      <c r="T31" s="7"/>
      <c r="U31" s="7"/>
      <c r="V31" s="7"/>
      <c r="W31" s="7"/>
      <c r="X31" s="7"/>
      <c r="Y31" s="1"/>
      <c r="Z31" s="1"/>
    </row>
    <row r="32" spans="1:26" ht="15.75" customHeight="1">
      <c r="A32" s="7"/>
      <c r="B32" s="7"/>
      <c r="C32" s="8"/>
      <c r="D32" s="101"/>
      <c r="E32" s="9"/>
      <c r="F32" s="9"/>
      <c r="G32" s="102"/>
      <c r="H32" s="7"/>
      <c r="I32" s="7"/>
      <c r="J32" s="7"/>
      <c r="K32" s="7"/>
      <c r="L32" s="7"/>
      <c r="M32" s="7"/>
      <c r="N32" s="7"/>
      <c r="O32" s="7"/>
      <c r="P32" s="7"/>
      <c r="Q32" s="7"/>
      <c r="R32" s="7"/>
      <c r="S32" s="7"/>
      <c r="T32" s="7"/>
      <c r="U32" s="7"/>
      <c r="V32" s="7"/>
      <c r="W32" s="7"/>
      <c r="X32" s="7"/>
      <c r="Y32" s="1"/>
      <c r="Z32" s="1"/>
    </row>
    <row r="33" spans="1:26" ht="15.75" customHeight="1">
      <c r="A33" s="7"/>
      <c r="B33" s="7"/>
      <c r="C33" s="8"/>
      <c r="D33" s="9"/>
      <c r="E33" s="9"/>
      <c r="F33" s="9"/>
      <c r="G33" s="102"/>
      <c r="H33" s="7"/>
      <c r="I33" s="7"/>
      <c r="J33" s="7"/>
      <c r="K33" s="7"/>
      <c r="L33" s="7"/>
      <c r="M33" s="7"/>
      <c r="N33" s="7"/>
      <c r="O33" s="7"/>
      <c r="P33" s="7"/>
      <c r="Q33" s="7"/>
      <c r="R33" s="7"/>
      <c r="S33" s="7"/>
      <c r="T33" s="7"/>
      <c r="U33" s="7"/>
      <c r="V33" s="7"/>
      <c r="W33" s="7"/>
      <c r="X33" s="7"/>
      <c r="Y33" s="1"/>
      <c r="Z33" s="1"/>
    </row>
    <row r="34" spans="1:26" ht="15.75" customHeight="1">
      <c r="A34" s="7"/>
      <c r="B34" s="7"/>
      <c r="C34" s="8"/>
      <c r="D34" s="9"/>
      <c r="E34" s="9"/>
      <c r="F34" s="9"/>
      <c r="G34" s="7"/>
      <c r="H34" s="7"/>
      <c r="I34" s="7"/>
      <c r="J34" s="7"/>
      <c r="K34" s="7"/>
      <c r="L34" s="7"/>
      <c r="M34" s="7"/>
      <c r="N34" s="7"/>
      <c r="O34" s="7"/>
      <c r="P34" s="7"/>
      <c r="Q34" s="7"/>
      <c r="R34" s="7"/>
      <c r="S34" s="7"/>
      <c r="T34" s="7"/>
      <c r="U34" s="7"/>
      <c r="V34" s="7"/>
      <c r="W34" s="7"/>
      <c r="X34" s="7"/>
      <c r="Y34" s="1"/>
      <c r="Z34" s="1"/>
    </row>
    <row r="35" spans="1:26" ht="15.75" customHeight="1">
      <c r="A35" s="7"/>
      <c r="B35" s="7"/>
      <c r="C35" s="8"/>
      <c r="D35" s="9"/>
      <c r="E35" s="9"/>
      <c r="F35" s="9"/>
      <c r="G35" s="7"/>
      <c r="H35" s="7"/>
      <c r="I35" s="7"/>
      <c r="J35" s="7"/>
      <c r="K35" s="7"/>
      <c r="L35" s="7"/>
      <c r="M35" s="7"/>
      <c r="N35" s="7"/>
      <c r="O35" s="7"/>
      <c r="P35" s="7"/>
      <c r="Q35" s="7"/>
      <c r="R35" s="7"/>
      <c r="S35" s="7"/>
      <c r="T35" s="7"/>
      <c r="U35" s="7"/>
      <c r="V35" s="7"/>
      <c r="W35" s="7"/>
      <c r="X35" s="7"/>
      <c r="Y35" s="1"/>
      <c r="Z35" s="1"/>
    </row>
    <row r="36" spans="1:26" ht="15.75" customHeight="1">
      <c r="A36" s="7"/>
      <c r="B36" s="7"/>
      <c r="C36" s="8"/>
      <c r="D36" s="9"/>
      <c r="E36" s="9"/>
      <c r="F36" s="9"/>
      <c r="G36" s="7"/>
      <c r="H36" s="7"/>
      <c r="I36" s="7"/>
      <c r="J36" s="7"/>
      <c r="K36" s="7"/>
      <c r="L36" s="7"/>
      <c r="M36" s="7"/>
      <c r="N36" s="7"/>
      <c r="O36" s="7"/>
      <c r="P36" s="7"/>
      <c r="Q36" s="7"/>
      <c r="R36" s="7"/>
      <c r="S36" s="7"/>
      <c r="T36" s="7"/>
      <c r="U36" s="7"/>
      <c r="V36" s="7"/>
      <c r="W36" s="7"/>
      <c r="X36" s="7"/>
      <c r="Y36" s="1"/>
      <c r="Z36" s="1"/>
    </row>
    <row r="37" spans="1:26" ht="15.75" customHeight="1">
      <c r="A37" s="7"/>
      <c r="B37" s="7"/>
      <c r="C37" s="8"/>
      <c r="D37" s="9"/>
      <c r="E37" s="9"/>
      <c r="F37" s="9"/>
      <c r="G37" s="7"/>
      <c r="H37" s="7"/>
      <c r="I37" s="7"/>
      <c r="J37" s="7"/>
      <c r="K37" s="7"/>
      <c r="L37" s="7"/>
      <c r="M37" s="7"/>
      <c r="N37" s="7"/>
      <c r="O37" s="7"/>
      <c r="P37" s="7"/>
      <c r="Q37" s="7"/>
      <c r="R37" s="7"/>
      <c r="S37" s="7"/>
      <c r="T37" s="7"/>
      <c r="U37" s="7"/>
      <c r="V37" s="7"/>
      <c r="W37" s="7"/>
      <c r="X37" s="7"/>
      <c r="Y37" s="1"/>
      <c r="Z37" s="1"/>
    </row>
    <row r="38" spans="1:26" ht="15.75" customHeight="1">
      <c r="A38" s="7"/>
      <c r="B38" s="7"/>
      <c r="C38" s="8"/>
      <c r="D38" s="9"/>
      <c r="E38" s="9"/>
      <c r="F38" s="9"/>
      <c r="G38" s="7"/>
      <c r="H38" s="7"/>
      <c r="I38" s="7"/>
      <c r="J38" s="7"/>
      <c r="K38" s="7"/>
      <c r="L38" s="7"/>
      <c r="M38" s="7"/>
      <c r="N38" s="7"/>
      <c r="O38" s="7"/>
      <c r="P38" s="7"/>
      <c r="Q38" s="7"/>
      <c r="R38" s="7"/>
      <c r="S38" s="7"/>
      <c r="T38" s="7"/>
      <c r="U38" s="7"/>
      <c r="V38" s="7"/>
      <c r="W38" s="7"/>
      <c r="X38" s="7"/>
      <c r="Y38" s="1"/>
      <c r="Z38" s="1"/>
    </row>
    <row r="39" spans="1:26" ht="15.75" customHeight="1">
      <c r="A39" s="7"/>
      <c r="B39" s="7"/>
      <c r="C39" s="8"/>
      <c r="D39" s="9"/>
      <c r="E39" s="9"/>
      <c r="F39" s="9"/>
      <c r="G39" s="7"/>
      <c r="H39" s="7"/>
      <c r="I39" s="7"/>
      <c r="J39" s="7"/>
      <c r="K39" s="7"/>
      <c r="L39" s="7"/>
      <c r="M39" s="7"/>
      <c r="N39" s="7"/>
      <c r="O39" s="7"/>
      <c r="P39" s="7"/>
      <c r="Q39" s="7"/>
      <c r="R39" s="7"/>
      <c r="S39" s="7"/>
      <c r="T39" s="7"/>
      <c r="U39" s="7"/>
      <c r="V39" s="7"/>
      <c r="W39" s="7"/>
      <c r="X39" s="7"/>
      <c r="Y39" s="1"/>
      <c r="Z39" s="1"/>
    </row>
    <row r="40" spans="1:26" ht="15.75" customHeight="1">
      <c r="A40" s="7"/>
      <c r="B40" s="7"/>
      <c r="C40" s="8"/>
      <c r="D40" s="9"/>
      <c r="E40" s="9"/>
      <c r="F40" s="9"/>
      <c r="G40" s="7"/>
      <c r="H40" s="7"/>
      <c r="I40" s="7"/>
      <c r="J40" s="7"/>
      <c r="K40" s="7"/>
      <c r="L40" s="7"/>
      <c r="M40" s="7"/>
      <c r="N40" s="7"/>
      <c r="O40" s="7"/>
      <c r="P40" s="7"/>
      <c r="Q40" s="7"/>
      <c r="R40" s="7"/>
      <c r="S40" s="7"/>
      <c r="T40" s="7"/>
      <c r="U40" s="7"/>
      <c r="V40" s="7"/>
      <c r="W40" s="7"/>
      <c r="X40" s="7"/>
      <c r="Y40" s="1"/>
      <c r="Z40" s="1"/>
    </row>
    <row r="41" spans="1:26" ht="15.75" customHeight="1">
      <c r="A41" s="7"/>
      <c r="B41" s="7"/>
      <c r="C41" s="8"/>
      <c r="D41" s="9"/>
      <c r="E41" s="9"/>
      <c r="F41" s="9"/>
      <c r="G41" s="7"/>
      <c r="H41" s="7"/>
      <c r="I41" s="7"/>
      <c r="J41" s="7"/>
      <c r="K41" s="7"/>
      <c r="L41" s="7"/>
      <c r="M41" s="7"/>
      <c r="N41" s="7"/>
      <c r="O41" s="7"/>
      <c r="P41" s="7"/>
      <c r="Q41" s="7"/>
      <c r="R41" s="7"/>
      <c r="S41" s="7"/>
      <c r="T41" s="7"/>
      <c r="U41" s="7"/>
      <c r="V41" s="7"/>
      <c r="W41" s="7"/>
      <c r="X41" s="7"/>
      <c r="Y41" s="1"/>
      <c r="Z41" s="1"/>
    </row>
    <row r="42" spans="1:26" ht="15.75" customHeight="1">
      <c r="A42" s="7"/>
      <c r="B42" s="7"/>
      <c r="C42" s="8"/>
      <c r="D42" s="9"/>
      <c r="E42" s="9"/>
      <c r="F42" s="9"/>
      <c r="G42" s="7"/>
      <c r="H42" s="7"/>
      <c r="I42" s="7"/>
      <c r="J42" s="7"/>
      <c r="K42" s="7"/>
      <c r="L42" s="7"/>
      <c r="M42" s="7"/>
      <c r="N42" s="7"/>
      <c r="O42" s="7"/>
      <c r="P42" s="7"/>
      <c r="Q42" s="7"/>
      <c r="R42" s="7"/>
      <c r="S42" s="7"/>
      <c r="T42" s="7"/>
      <c r="U42" s="7"/>
      <c r="V42" s="7"/>
      <c r="W42" s="7"/>
      <c r="X42" s="7"/>
      <c r="Y42" s="1"/>
      <c r="Z42" s="1"/>
    </row>
    <row r="43" spans="1:26" ht="15.75" customHeight="1">
      <c r="A43" s="7"/>
      <c r="B43" s="7"/>
      <c r="C43" s="8"/>
      <c r="D43" s="9"/>
      <c r="E43" s="9"/>
      <c r="F43" s="9"/>
      <c r="G43" s="7"/>
      <c r="H43" s="7"/>
      <c r="I43" s="7"/>
      <c r="J43" s="7"/>
      <c r="K43" s="7"/>
      <c r="L43" s="7"/>
      <c r="M43" s="7"/>
      <c r="N43" s="7"/>
      <c r="O43" s="7"/>
      <c r="P43" s="7"/>
      <c r="Q43" s="7"/>
      <c r="R43" s="7"/>
      <c r="S43" s="7"/>
      <c r="T43" s="7"/>
      <c r="U43" s="7"/>
      <c r="V43" s="7"/>
      <c r="W43" s="7"/>
      <c r="X43" s="7"/>
      <c r="Y43" s="1"/>
      <c r="Z43" s="1"/>
    </row>
    <row r="44" spans="1:26" ht="15.75" customHeight="1">
      <c r="A44" s="7"/>
      <c r="B44" s="7"/>
      <c r="C44" s="8"/>
      <c r="D44" s="9"/>
      <c r="E44" s="9"/>
      <c r="F44" s="9"/>
      <c r="G44" s="7"/>
      <c r="H44" s="7"/>
      <c r="I44" s="7"/>
      <c r="J44" s="7"/>
      <c r="K44" s="7"/>
      <c r="L44" s="7"/>
      <c r="M44" s="7"/>
      <c r="N44" s="7"/>
      <c r="O44" s="7"/>
      <c r="P44" s="7"/>
      <c r="Q44" s="7"/>
      <c r="R44" s="7"/>
      <c r="S44" s="7"/>
      <c r="T44" s="7"/>
      <c r="U44" s="7"/>
      <c r="V44" s="7"/>
      <c r="W44" s="7"/>
      <c r="X44" s="7"/>
      <c r="Y44" s="1"/>
      <c r="Z44" s="1"/>
    </row>
    <row r="45" spans="1:26" ht="15.75" customHeight="1">
      <c r="A45" s="7"/>
      <c r="B45" s="7"/>
      <c r="C45" s="8"/>
      <c r="D45" s="9"/>
      <c r="E45" s="9"/>
      <c r="F45" s="9"/>
      <c r="G45" s="7"/>
      <c r="H45" s="7"/>
      <c r="I45" s="7"/>
      <c r="J45" s="7"/>
      <c r="K45" s="7"/>
      <c r="L45" s="7"/>
      <c r="M45" s="7"/>
      <c r="N45" s="7"/>
      <c r="O45" s="7"/>
      <c r="P45" s="7"/>
      <c r="Q45" s="7"/>
      <c r="R45" s="7"/>
      <c r="S45" s="7"/>
      <c r="T45" s="7"/>
      <c r="U45" s="7"/>
      <c r="V45" s="7"/>
      <c r="W45" s="7"/>
      <c r="X45" s="7"/>
      <c r="Y45" s="1"/>
      <c r="Z45" s="1"/>
    </row>
    <row r="46" spans="1:26" ht="15.75" customHeight="1">
      <c r="A46" s="7"/>
      <c r="B46" s="7"/>
      <c r="C46" s="8"/>
      <c r="D46" s="9"/>
      <c r="E46" s="9"/>
      <c r="F46" s="9"/>
      <c r="G46" s="7"/>
      <c r="H46" s="7"/>
      <c r="I46" s="7"/>
      <c r="J46" s="7"/>
      <c r="K46" s="7"/>
      <c r="L46" s="7"/>
      <c r="M46" s="7"/>
      <c r="N46" s="7"/>
      <c r="O46" s="7"/>
      <c r="P46" s="7"/>
      <c r="Q46" s="7"/>
      <c r="R46" s="7"/>
      <c r="S46" s="7"/>
      <c r="T46" s="7"/>
      <c r="U46" s="7"/>
      <c r="V46" s="7"/>
      <c r="W46" s="7"/>
      <c r="X46" s="7"/>
      <c r="Y46" s="1"/>
      <c r="Z46" s="1"/>
    </row>
    <row r="47" spans="1:26" ht="15.75" customHeight="1">
      <c r="A47" s="7"/>
      <c r="B47" s="7"/>
      <c r="C47" s="8"/>
      <c r="D47" s="9"/>
      <c r="E47" s="9"/>
      <c r="F47" s="9"/>
      <c r="G47" s="7"/>
      <c r="H47" s="7"/>
      <c r="I47" s="7"/>
      <c r="J47" s="7"/>
      <c r="K47" s="7"/>
      <c r="L47" s="7"/>
      <c r="M47" s="7"/>
      <c r="N47" s="7"/>
      <c r="O47" s="7"/>
      <c r="P47" s="7"/>
      <c r="Q47" s="7"/>
      <c r="R47" s="7"/>
      <c r="S47" s="7"/>
      <c r="T47" s="7"/>
      <c r="U47" s="7"/>
      <c r="V47" s="7"/>
      <c r="W47" s="7"/>
      <c r="X47" s="7"/>
      <c r="Y47" s="1"/>
      <c r="Z47" s="1"/>
    </row>
    <row r="48" spans="1:26" ht="15.75" customHeight="1">
      <c r="A48" s="7"/>
      <c r="B48" s="7"/>
      <c r="C48" s="8"/>
      <c r="D48" s="9"/>
      <c r="E48" s="9"/>
      <c r="F48" s="9"/>
      <c r="G48" s="7"/>
      <c r="H48" s="7"/>
      <c r="I48" s="7"/>
      <c r="J48" s="7"/>
      <c r="K48" s="7"/>
      <c r="L48" s="7"/>
      <c r="M48" s="7"/>
      <c r="N48" s="7"/>
      <c r="O48" s="7"/>
      <c r="P48" s="7"/>
      <c r="Q48" s="7"/>
      <c r="R48" s="7"/>
      <c r="S48" s="7"/>
      <c r="T48" s="7"/>
      <c r="U48" s="7"/>
      <c r="V48" s="7"/>
      <c r="W48" s="7"/>
      <c r="X48" s="7"/>
      <c r="Y48" s="1"/>
      <c r="Z48" s="1"/>
    </row>
    <row r="49" spans="1:26" ht="15.75" customHeight="1">
      <c r="A49" s="7"/>
      <c r="B49" s="7"/>
      <c r="C49" s="8"/>
      <c r="D49" s="9"/>
      <c r="E49" s="9"/>
      <c r="F49" s="9"/>
      <c r="G49" s="7"/>
      <c r="H49" s="7"/>
      <c r="I49" s="7"/>
      <c r="J49" s="7"/>
      <c r="K49" s="7"/>
      <c r="L49" s="7"/>
      <c r="M49" s="7"/>
      <c r="N49" s="7"/>
      <c r="O49" s="7"/>
      <c r="P49" s="7"/>
      <c r="Q49" s="7"/>
      <c r="R49" s="7"/>
      <c r="S49" s="7"/>
      <c r="T49" s="7"/>
      <c r="U49" s="7"/>
      <c r="V49" s="7"/>
      <c r="W49" s="7"/>
      <c r="X49" s="7"/>
      <c r="Y49" s="1"/>
      <c r="Z49" s="1"/>
    </row>
    <row r="50" spans="1:26" ht="15.75" customHeight="1">
      <c r="A50" s="7"/>
      <c r="B50" s="7"/>
      <c r="C50" s="8"/>
      <c r="D50" s="9"/>
      <c r="E50" s="9"/>
      <c r="F50" s="9"/>
      <c r="G50" s="7"/>
      <c r="H50" s="7"/>
      <c r="I50" s="7"/>
      <c r="J50" s="7"/>
      <c r="K50" s="7"/>
      <c r="L50" s="7"/>
      <c r="M50" s="7"/>
      <c r="N50" s="7"/>
      <c r="O50" s="7"/>
      <c r="P50" s="7"/>
      <c r="Q50" s="7"/>
      <c r="R50" s="7"/>
      <c r="S50" s="7"/>
      <c r="T50" s="7"/>
      <c r="U50" s="7"/>
      <c r="V50" s="7"/>
      <c r="W50" s="7"/>
      <c r="X50" s="7"/>
      <c r="Y50" s="1"/>
      <c r="Z50" s="1"/>
    </row>
    <row r="51" spans="1:26" ht="15.75" customHeight="1">
      <c r="A51" s="7"/>
      <c r="B51" s="7"/>
      <c r="C51" s="8"/>
      <c r="D51" s="9"/>
      <c r="E51" s="9"/>
      <c r="F51" s="9"/>
      <c r="G51" s="7"/>
      <c r="H51" s="7"/>
      <c r="I51" s="7"/>
      <c r="J51" s="7"/>
      <c r="K51" s="7"/>
      <c r="L51" s="7"/>
      <c r="M51" s="7"/>
      <c r="N51" s="7"/>
      <c r="O51" s="7"/>
      <c r="P51" s="7"/>
      <c r="Q51" s="7"/>
      <c r="R51" s="7"/>
      <c r="S51" s="7"/>
      <c r="T51" s="7"/>
      <c r="U51" s="7"/>
      <c r="V51" s="7"/>
      <c r="W51" s="7"/>
      <c r="X51" s="7"/>
      <c r="Y51" s="1"/>
      <c r="Z51" s="1"/>
    </row>
    <row r="52" spans="1:26" ht="15.75" customHeight="1">
      <c r="A52" s="7"/>
      <c r="B52" s="7"/>
      <c r="C52" s="8"/>
      <c r="D52" s="9"/>
      <c r="E52" s="9"/>
      <c r="F52" s="9"/>
      <c r="G52" s="7"/>
      <c r="H52" s="7"/>
      <c r="I52" s="7"/>
      <c r="J52" s="7"/>
      <c r="K52" s="7"/>
      <c r="L52" s="7"/>
      <c r="M52" s="7"/>
      <c r="N52" s="7"/>
      <c r="O52" s="7"/>
      <c r="P52" s="7"/>
      <c r="Q52" s="7"/>
      <c r="R52" s="7"/>
      <c r="S52" s="7"/>
      <c r="T52" s="7"/>
      <c r="U52" s="7"/>
      <c r="V52" s="7"/>
      <c r="W52" s="7"/>
      <c r="X52" s="7"/>
      <c r="Y52" s="1"/>
      <c r="Z52" s="1"/>
    </row>
    <row r="53" spans="1:26" ht="15.75" customHeight="1">
      <c r="A53" s="7"/>
      <c r="B53" s="7"/>
      <c r="C53" s="8"/>
      <c r="D53" s="9"/>
      <c r="E53" s="9"/>
      <c r="F53" s="9"/>
      <c r="G53" s="7"/>
      <c r="H53" s="7"/>
      <c r="I53" s="7"/>
      <c r="J53" s="7"/>
      <c r="K53" s="7"/>
      <c r="L53" s="7"/>
      <c r="M53" s="7"/>
      <c r="N53" s="7"/>
      <c r="O53" s="7"/>
      <c r="P53" s="7"/>
      <c r="Q53" s="7"/>
      <c r="R53" s="7"/>
      <c r="S53" s="7"/>
      <c r="T53" s="7"/>
      <c r="U53" s="7"/>
      <c r="V53" s="7"/>
      <c r="W53" s="7"/>
      <c r="X53" s="7"/>
      <c r="Y53" s="1"/>
      <c r="Z53" s="1"/>
    </row>
    <row r="54" spans="1:26" ht="15.75" customHeight="1">
      <c r="A54" s="7"/>
      <c r="B54" s="7"/>
      <c r="C54" s="8"/>
      <c r="D54" s="9"/>
      <c r="E54" s="9"/>
      <c r="F54" s="9"/>
      <c r="G54" s="7"/>
      <c r="H54" s="7"/>
      <c r="I54" s="7"/>
      <c r="J54" s="7"/>
      <c r="K54" s="7"/>
      <c r="L54" s="7"/>
      <c r="M54" s="7"/>
      <c r="N54" s="7"/>
      <c r="O54" s="7"/>
      <c r="P54" s="7"/>
      <c r="Q54" s="7"/>
      <c r="R54" s="7"/>
      <c r="S54" s="7"/>
      <c r="T54" s="7"/>
      <c r="U54" s="7"/>
      <c r="V54" s="7"/>
      <c r="W54" s="7"/>
      <c r="X54" s="7"/>
      <c r="Y54" s="1"/>
      <c r="Z54" s="1"/>
    </row>
    <row r="55" spans="1:26" ht="15.75" customHeight="1">
      <c r="A55" s="7"/>
      <c r="B55" s="7"/>
      <c r="C55" s="8"/>
      <c r="D55" s="9"/>
      <c r="E55" s="9"/>
      <c r="F55" s="9"/>
      <c r="G55" s="7"/>
      <c r="H55" s="7"/>
      <c r="I55" s="7"/>
      <c r="J55" s="7"/>
      <c r="K55" s="7"/>
      <c r="L55" s="7"/>
      <c r="M55" s="7"/>
      <c r="N55" s="7"/>
      <c r="O55" s="7"/>
      <c r="P55" s="7"/>
      <c r="Q55" s="7"/>
      <c r="R55" s="7"/>
      <c r="S55" s="7"/>
      <c r="T55" s="7"/>
      <c r="U55" s="7"/>
      <c r="V55" s="7"/>
      <c r="W55" s="7"/>
      <c r="X55" s="7"/>
      <c r="Y55" s="1"/>
      <c r="Z55" s="1"/>
    </row>
    <row r="56" spans="1:26" ht="15.75" customHeight="1">
      <c r="A56" s="7"/>
      <c r="B56" s="7"/>
      <c r="C56" s="8"/>
      <c r="D56" s="9"/>
      <c r="E56" s="9"/>
      <c r="F56" s="9"/>
      <c r="G56" s="7"/>
      <c r="H56" s="7"/>
      <c r="I56" s="7"/>
      <c r="J56" s="7"/>
      <c r="K56" s="7"/>
      <c r="L56" s="7"/>
      <c r="M56" s="7"/>
      <c r="N56" s="7"/>
      <c r="O56" s="7"/>
      <c r="P56" s="7"/>
      <c r="Q56" s="7"/>
      <c r="R56" s="7"/>
      <c r="S56" s="7"/>
      <c r="T56" s="7"/>
      <c r="U56" s="7"/>
      <c r="V56" s="7"/>
      <c r="W56" s="7"/>
      <c r="X56" s="7"/>
      <c r="Y56" s="1"/>
      <c r="Z56" s="1"/>
    </row>
    <row r="57" spans="1:26" ht="15.75" customHeight="1">
      <c r="A57" s="7"/>
      <c r="B57" s="7"/>
      <c r="C57" s="8"/>
      <c r="D57" s="9"/>
      <c r="E57" s="9"/>
      <c r="F57" s="9"/>
      <c r="G57" s="7"/>
      <c r="H57" s="7"/>
      <c r="I57" s="7"/>
      <c r="J57" s="7"/>
      <c r="K57" s="7"/>
      <c r="L57" s="7"/>
      <c r="M57" s="7"/>
      <c r="N57" s="7"/>
      <c r="O57" s="7"/>
      <c r="P57" s="7"/>
      <c r="Q57" s="7"/>
      <c r="R57" s="7"/>
      <c r="S57" s="7"/>
      <c r="T57" s="7"/>
      <c r="U57" s="7"/>
      <c r="V57" s="7"/>
      <c r="W57" s="7"/>
      <c r="X57" s="7"/>
      <c r="Y57" s="1"/>
      <c r="Z57" s="1"/>
    </row>
    <row r="58" spans="1:26" ht="15.75" customHeight="1">
      <c r="A58" s="7"/>
      <c r="B58" s="7"/>
      <c r="C58" s="8"/>
      <c r="D58" s="9"/>
      <c r="E58" s="9"/>
      <c r="F58" s="9"/>
      <c r="G58" s="7"/>
      <c r="H58" s="7"/>
      <c r="I58" s="7"/>
      <c r="J58" s="7"/>
      <c r="K58" s="7"/>
      <c r="L58" s="7"/>
      <c r="M58" s="7"/>
      <c r="N58" s="7"/>
      <c r="O58" s="7"/>
      <c r="P58" s="7"/>
      <c r="Q58" s="7"/>
      <c r="R58" s="7"/>
      <c r="S58" s="7"/>
      <c r="T58" s="7"/>
      <c r="U58" s="7"/>
      <c r="V58" s="7"/>
      <c r="W58" s="7"/>
      <c r="X58" s="7"/>
      <c r="Y58" s="1"/>
      <c r="Z58" s="1"/>
    </row>
    <row r="59" spans="1:26" ht="15.75" customHeight="1">
      <c r="A59" s="7"/>
      <c r="B59" s="7"/>
      <c r="C59" s="8"/>
      <c r="D59" s="9"/>
      <c r="E59" s="9"/>
      <c r="F59" s="9"/>
      <c r="G59" s="7"/>
      <c r="H59" s="7"/>
      <c r="I59" s="7"/>
      <c r="J59" s="7"/>
      <c r="K59" s="7"/>
      <c r="L59" s="7"/>
      <c r="M59" s="7"/>
      <c r="N59" s="7"/>
      <c r="O59" s="7"/>
      <c r="P59" s="7"/>
      <c r="Q59" s="7"/>
      <c r="R59" s="7"/>
      <c r="S59" s="7"/>
      <c r="T59" s="7"/>
      <c r="U59" s="7"/>
      <c r="V59" s="7"/>
      <c r="W59" s="7"/>
      <c r="X59" s="7"/>
      <c r="Y59" s="1"/>
      <c r="Z59" s="1"/>
    </row>
    <row r="60" spans="1:26" ht="15.75" customHeight="1">
      <c r="A60" s="7"/>
      <c r="B60" s="7"/>
      <c r="C60" s="8"/>
      <c r="D60" s="9"/>
      <c r="E60" s="9"/>
      <c r="F60" s="9"/>
      <c r="G60" s="7"/>
      <c r="H60" s="7"/>
      <c r="I60" s="7"/>
      <c r="J60" s="7"/>
      <c r="K60" s="7"/>
      <c r="L60" s="7"/>
      <c r="M60" s="7"/>
      <c r="N60" s="7"/>
      <c r="O60" s="7"/>
      <c r="P60" s="7"/>
      <c r="Q60" s="7"/>
      <c r="R60" s="7"/>
      <c r="S60" s="7"/>
      <c r="T60" s="7"/>
      <c r="U60" s="7"/>
      <c r="V60" s="7"/>
      <c r="W60" s="7"/>
      <c r="X60" s="7"/>
      <c r="Y60" s="1"/>
      <c r="Z60" s="1"/>
    </row>
    <row r="61" spans="1:26" ht="15.75" customHeight="1">
      <c r="A61" s="7"/>
      <c r="B61" s="7"/>
      <c r="C61" s="8"/>
      <c r="D61" s="9"/>
      <c r="E61" s="9"/>
      <c r="F61" s="9"/>
      <c r="G61" s="7"/>
      <c r="H61" s="7"/>
      <c r="I61" s="7"/>
      <c r="J61" s="7"/>
      <c r="K61" s="7"/>
      <c r="L61" s="7"/>
      <c r="M61" s="7"/>
      <c r="N61" s="7"/>
      <c r="O61" s="7"/>
      <c r="P61" s="7"/>
      <c r="Q61" s="7"/>
      <c r="R61" s="7"/>
      <c r="S61" s="7"/>
      <c r="T61" s="7"/>
      <c r="U61" s="7"/>
      <c r="V61" s="7"/>
      <c r="W61" s="7"/>
      <c r="X61" s="7"/>
      <c r="Y61" s="1"/>
      <c r="Z61" s="1"/>
    </row>
    <row r="62" spans="1:26" ht="15.75" customHeight="1">
      <c r="A62" s="7"/>
      <c r="B62" s="7"/>
      <c r="C62" s="8"/>
      <c r="D62" s="9"/>
      <c r="E62" s="9"/>
      <c r="F62" s="9"/>
      <c r="G62" s="7"/>
      <c r="H62" s="7"/>
      <c r="I62" s="7"/>
      <c r="J62" s="7"/>
      <c r="K62" s="7"/>
      <c r="L62" s="7"/>
      <c r="M62" s="7"/>
      <c r="N62" s="7"/>
      <c r="O62" s="7"/>
      <c r="P62" s="7"/>
      <c r="Q62" s="7"/>
      <c r="R62" s="7"/>
      <c r="S62" s="7"/>
      <c r="T62" s="7"/>
      <c r="U62" s="7"/>
      <c r="V62" s="7"/>
      <c r="W62" s="7"/>
      <c r="X62" s="7"/>
      <c r="Y62" s="1"/>
      <c r="Z62" s="1"/>
    </row>
    <row r="63" spans="1:26" ht="15.75" customHeight="1">
      <c r="A63" s="7"/>
      <c r="B63" s="7"/>
      <c r="C63" s="8"/>
      <c r="D63" s="9"/>
      <c r="E63" s="9"/>
      <c r="F63" s="9"/>
      <c r="G63" s="7"/>
      <c r="H63" s="7"/>
      <c r="I63" s="7"/>
      <c r="J63" s="7"/>
      <c r="K63" s="7"/>
      <c r="L63" s="7"/>
      <c r="M63" s="7"/>
      <c r="N63" s="7"/>
      <c r="O63" s="7"/>
      <c r="P63" s="7"/>
      <c r="Q63" s="7"/>
      <c r="R63" s="7"/>
      <c r="S63" s="7"/>
      <c r="T63" s="7"/>
      <c r="U63" s="7"/>
      <c r="V63" s="7"/>
      <c r="W63" s="7"/>
      <c r="X63" s="7"/>
      <c r="Y63" s="1"/>
      <c r="Z63" s="1"/>
    </row>
    <row r="64" spans="1:26" ht="15.75" customHeight="1">
      <c r="A64" s="7"/>
      <c r="B64" s="7"/>
      <c r="C64" s="8"/>
      <c r="D64" s="9"/>
      <c r="E64" s="9"/>
      <c r="F64" s="9"/>
      <c r="G64" s="7"/>
      <c r="H64" s="7"/>
      <c r="I64" s="7"/>
      <c r="J64" s="7"/>
      <c r="K64" s="7"/>
      <c r="L64" s="7"/>
      <c r="M64" s="7"/>
      <c r="N64" s="7"/>
      <c r="O64" s="7"/>
      <c r="P64" s="7"/>
      <c r="Q64" s="7"/>
      <c r="R64" s="7"/>
      <c r="S64" s="7"/>
      <c r="T64" s="7"/>
      <c r="U64" s="7"/>
      <c r="V64" s="7"/>
      <c r="W64" s="7"/>
      <c r="X64" s="7"/>
      <c r="Y64" s="1"/>
      <c r="Z64" s="1"/>
    </row>
    <row r="65" spans="1:26" ht="15.75" customHeight="1">
      <c r="A65" s="7"/>
      <c r="B65" s="7"/>
      <c r="C65" s="8"/>
      <c r="D65" s="9"/>
      <c r="E65" s="9"/>
      <c r="F65" s="9"/>
      <c r="G65" s="7"/>
      <c r="H65" s="7"/>
      <c r="I65" s="7"/>
      <c r="J65" s="7"/>
      <c r="K65" s="7"/>
      <c r="L65" s="7"/>
      <c r="M65" s="7"/>
      <c r="N65" s="7"/>
      <c r="O65" s="7"/>
      <c r="P65" s="7"/>
      <c r="Q65" s="7"/>
      <c r="R65" s="7"/>
      <c r="S65" s="7"/>
      <c r="T65" s="7"/>
      <c r="U65" s="7"/>
      <c r="V65" s="7"/>
      <c r="W65" s="7"/>
      <c r="X65" s="7"/>
      <c r="Y65" s="1"/>
      <c r="Z65" s="1"/>
    </row>
    <row r="66" spans="1:26" ht="15.75" customHeight="1">
      <c r="A66" s="7"/>
      <c r="B66" s="7"/>
      <c r="C66" s="8"/>
      <c r="D66" s="9"/>
      <c r="E66" s="9"/>
      <c r="F66" s="9"/>
      <c r="G66" s="7"/>
      <c r="H66" s="7"/>
      <c r="I66" s="7"/>
      <c r="J66" s="7"/>
      <c r="K66" s="7"/>
      <c r="L66" s="7"/>
      <c r="M66" s="7"/>
      <c r="N66" s="7"/>
      <c r="O66" s="7"/>
      <c r="P66" s="7"/>
      <c r="Q66" s="7"/>
      <c r="R66" s="7"/>
      <c r="S66" s="7"/>
      <c r="T66" s="7"/>
      <c r="U66" s="7"/>
      <c r="V66" s="7"/>
      <c r="W66" s="7"/>
      <c r="X66" s="7"/>
      <c r="Y66" s="1"/>
      <c r="Z66" s="1"/>
    </row>
    <row r="67" spans="1:26" ht="15.75" customHeight="1">
      <c r="A67" s="7"/>
      <c r="B67" s="7"/>
      <c r="C67" s="8"/>
      <c r="D67" s="9"/>
      <c r="E67" s="9"/>
      <c r="F67" s="9"/>
      <c r="G67" s="7"/>
      <c r="H67" s="7"/>
      <c r="I67" s="7"/>
      <c r="J67" s="7"/>
      <c r="K67" s="7"/>
      <c r="L67" s="7"/>
      <c r="M67" s="7"/>
      <c r="N67" s="7"/>
      <c r="O67" s="7"/>
      <c r="P67" s="7"/>
      <c r="Q67" s="7"/>
      <c r="R67" s="7"/>
      <c r="S67" s="7"/>
      <c r="T67" s="7"/>
      <c r="U67" s="7"/>
      <c r="V67" s="7"/>
      <c r="W67" s="7"/>
      <c r="X67" s="7"/>
      <c r="Y67" s="1"/>
      <c r="Z67" s="1"/>
    </row>
    <row r="68" spans="1:26" ht="15.75" customHeight="1">
      <c r="A68" s="7"/>
      <c r="B68" s="7"/>
      <c r="C68" s="8"/>
      <c r="D68" s="9"/>
      <c r="E68" s="9"/>
      <c r="F68" s="9"/>
      <c r="G68" s="7"/>
      <c r="H68" s="7"/>
      <c r="I68" s="7"/>
      <c r="J68" s="7"/>
      <c r="K68" s="7"/>
      <c r="L68" s="7"/>
      <c r="M68" s="7"/>
      <c r="N68" s="7"/>
      <c r="O68" s="7"/>
      <c r="P68" s="7"/>
      <c r="Q68" s="7"/>
      <c r="R68" s="7"/>
      <c r="S68" s="7"/>
      <c r="T68" s="7"/>
      <c r="U68" s="7"/>
      <c r="V68" s="7"/>
      <c r="W68" s="7"/>
      <c r="X68" s="7"/>
      <c r="Y68" s="1"/>
      <c r="Z68" s="1"/>
    </row>
    <row r="69" spans="1:26" ht="15.75" customHeight="1">
      <c r="A69" s="7"/>
      <c r="B69" s="7"/>
      <c r="C69" s="8"/>
      <c r="D69" s="9"/>
      <c r="E69" s="9"/>
      <c r="F69" s="9"/>
      <c r="G69" s="7"/>
      <c r="H69" s="7"/>
      <c r="I69" s="7"/>
      <c r="J69" s="7"/>
      <c r="K69" s="7"/>
      <c r="L69" s="7"/>
      <c r="M69" s="7"/>
      <c r="N69" s="7"/>
      <c r="O69" s="7"/>
      <c r="P69" s="7"/>
      <c r="Q69" s="7"/>
      <c r="R69" s="7"/>
      <c r="S69" s="7"/>
      <c r="T69" s="7"/>
      <c r="U69" s="7"/>
      <c r="V69" s="7"/>
      <c r="W69" s="7"/>
      <c r="X69" s="7"/>
      <c r="Y69" s="1"/>
      <c r="Z69" s="1"/>
    </row>
    <row r="70" spans="1:26" ht="15.75" customHeight="1">
      <c r="A70" s="7"/>
      <c r="B70" s="7"/>
      <c r="C70" s="8"/>
      <c r="D70" s="9"/>
      <c r="E70" s="9"/>
      <c r="F70" s="9"/>
      <c r="G70" s="7"/>
      <c r="H70" s="7"/>
      <c r="I70" s="7"/>
      <c r="J70" s="7"/>
      <c r="K70" s="7"/>
      <c r="L70" s="7"/>
      <c r="M70" s="7"/>
      <c r="N70" s="7"/>
      <c r="O70" s="7"/>
      <c r="P70" s="7"/>
      <c r="Q70" s="7"/>
      <c r="R70" s="7"/>
      <c r="S70" s="7"/>
      <c r="T70" s="7"/>
      <c r="U70" s="7"/>
      <c r="V70" s="7"/>
      <c r="W70" s="7"/>
      <c r="X70" s="7"/>
      <c r="Y70" s="1"/>
      <c r="Z70" s="1"/>
    </row>
    <row r="71" spans="1:26" ht="15.75" customHeight="1">
      <c r="A71" s="7"/>
      <c r="B71" s="7"/>
      <c r="C71" s="8"/>
      <c r="D71" s="9"/>
      <c r="E71" s="9"/>
      <c r="F71" s="9"/>
      <c r="G71" s="7"/>
      <c r="H71" s="7"/>
      <c r="I71" s="7"/>
      <c r="J71" s="7"/>
      <c r="K71" s="7"/>
      <c r="L71" s="7"/>
      <c r="M71" s="7"/>
      <c r="N71" s="7"/>
      <c r="O71" s="7"/>
      <c r="P71" s="7"/>
      <c r="Q71" s="7"/>
      <c r="R71" s="7"/>
      <c r="S71" s="7"/>
      <c r="T71" s="7"/>
      <c r="U71" s="7"/>
      <c r="V71" s="7"/>
      <c r="W71" s="7"/>
      <c r="X71" s="7"/>
      <c r="Y71" s="1"/>
      <c r="Z71" s="1"/>
    </row>
    <row r="72" spans="1:26" ht="15.75" customHeight="1">
      <c r="A72" s="7"/>
      <c r="B72" s="7"/>
      <c r="C72" s="8"/>
      <c r="D72" s="9"/>
      <c r="E72" s="9"/>
      <c r="F72" s="9"/>
      <c r="G72" s="7"/>
      <c r="H72" s="7"/>
      <c r="I72" s="7"/>
      <c r="J72" s="7"/>
      <c r="K72" s="7"/>
      <c r="L72" s="7"/>
      <c r="M72" s="7"/>
      <c r="N72" s="7"/>
      <c r="O72" s="7"/>
      <c r="P72" s="7"/>
      <c r="Q72" s="7"/>
      <c r="R72" s="7"/>
      <c r="S72" s="7"/>
      <c r="T72" s="7"/>
      <c r="U72" s="7"/>
      <c r="V72" s="7"/>
      <c r="W72" s="7"/>
      <c r="X72" s="7"/>
      <c r="Y72" s="1"/>
      <c r="Z72" s="1"/>
    </row>
    <row r="73" spans="1:26" ht="15.75" customHeight="1">
      <c r="A73" s="7"/>
      <c r="B73" s="7"/>
      <c r="C73" s="8"/>
      <c r="D73" s="9"/>
      <c r="E73" s="9"/>
      <c r="F73" s="9"/>
      <c r="G73" s="7"/>
      <c r="H73" s="7"/>
      <c r="I73" s="7"/>
      <c r="J73" s="7"/>
      <c r="K73" s="7"/>
      <c r="L73" s="7"/>
      <c r="M73" s="7"/>
      <c r="N73" s="7"/>
      <c r="O73" s="7"/>
      <c r="P73" s="7"/>
      <c r="Q73" s="7"/>
      <c r="R73" s="7"/>
      <c r="S73" s="7"/>
      <c r="T73" s="7"/>
      <c r="U73" s="7"/>
      <c r="V73" s="7"/>
      <c r="W73" s="7"/>
      <c r="X73" s="7"/>
      <c r="Y73" s="1"/>
      <c r="Z73" s="1"/>
    </row>
    <row r="74" spans="1:26" ht="15.75" customHeight="1">
      <c r="A74" s="7"/>
      <c r="B74" s="7"/>
      <c r="C74" s="8"/>
      <c r="D74" s="9"/>
      <c r="E74" s="9"/>
      <c r="F74" s="9"/>
      <c r="G74" s="7"/>
      <c r="H74" s="7"/>
      <c r="I74" s="7"/>
      <c r="J74" s="7"/>
      <c r="K74" s="7"/>
      <c r="L74" s="7"/>
      <c r="M74" s="7"/>
      <c r="N74" s="7"/>
      <c r="O74" s="7"/>
      <c r="P74" s="7"/>
      <c r="Q74" s="7"/>
      <c r="R74" s="7"/>
      <c r="S74" s="7"/>
      <c r="T74" s="7"/>
      <c r="U74" s="7"/>
      <c r="V74" s="7"/>
      <c r="W74" s="7"/>
      <c r="X74" s="7"/>
      <c r="Y74" s="1"/>
      <c r="Z74" s="1"/>
    </row>
    <row r="75" spans="1:26" ht="15.75" customHeight="1">
      <c r="A75" s="7"/>
      <c r="B75" s="7"/>
      <c r="C75" s="8"/>
      <c r="D75" s="9"/>
      <c r="E75" s="9"/>
      <c r="F75" s="9"/>
      <c r="G75" s="7"/>
      <c r="H75" s="7"/>
      <c r="I75" s="7"/>
      <c r="J75" s="7"/>
      <c r="K75" s="7"/>
      <c r="L75" s="7"/>
      <c r="M75" s="7"/>
      <c r="N75" s="7"/>
      <c r="O75" s="7"/>
      <c r="P75" s="7"/>
      <c r="Q75" s="7"/>
      <c r="R75" s="7"/>
      <c r="S75" s="7"/>
      <c r="T75" s="7"/>
      <c r="U75" s="7"/>
      <c r="V75" s="7"/>
      <c r="W75" s="7"/>
      <c r="X75" s="7"/>
      <c r="Y75" s="1"/>
      <c r="Z75" s="1"/>
    </row>
    <row r="76" spans="1:26" ht="15.75" customHeight="1">
      <c r="A76" s="7"/>
      <c r="B76" s="7"/>
      <c r="C76" s="8"/>
      <c r="D76" s="9"/>
      <c r="E76" s="9"/>
      <c r="F76" s="9"/>
      <c r="G76" s="7"/>
      <c r="H76" s="7"/>
      <c r="I76" s="7"/>
      <c r="J76" s="7"/>
      <c r="K76" s="7"/>
      <c r="L76" s="7"/>
      <c r="M76" s="7"/>
      <c r="N76" s="7"/>
      <c r="O76" s="7"/>
      <c r="P76" s="7"/>
      <c r="Q76" s="7"/>
      <c r="R76" s="7"/>
      <c r="S76" s="7"/>
      <c r="T76" s="7"/>
      <c r="U76" s="7"/>
      <c r="V76" s="7"/>
      <c r="W76" s="7"/>
      <c r="X76" s="7"/>
      <c r="Y76" s="1"/>
      <c r="Z76" s="1"/>
    </row>
    <row r="77" spans="1:26" ht="15.75" customHeight="1">
      <c r="A77" s="7"/>
      <c r="B77" s="7"/>
      <c r="C77" s="8"/>
      <c r="D77" s="9"/>
      <c r="E77" s="9"/>
      <c r="F77" s="9"/>
      <c r="G77" s="7"/>
      <c r="H77" s="7"/>
      <c r="I77" s="7"/>
      <c r="J77" s="7"/>
      <c r="K77" s="7"/>
      <c r="L77" s="7"/>
      <c r="M77" s="7"/>
      <c r="N77" s="7"/>
      <c r="O77" s="7"/>
      <c r="P77" s="7"/>
      <c r="Q77" s="7"/>
      <c r="R77" s="7"/>
      <c r="S77" s="7"/>
      <c r="T77" s="7"/>
      <c r="U77" s="7"/>
      <c r="V77" s="7"/>
      <c r="W77" s="7"/>
      <c r="X77" s="7"/>
      <c r="Y77" s="1"/>
      <c r="Z77" s="1"/>
    </row>
    <row r="78" spans="1:26" ht="15.75" customHeight="1">
      <c r="A78" s="7"/>
      <c r="B78" s="7"/>
      <c r="C78" s="8"/>
      <c r="D78" s="9"/>
      <c r="E78" s="9"/>
      <c r="F78" s="9"/>
      <c r="G78" s="7"/>
      <c r="H78" s="7"/>
      <c r="I78" s="7"/>
      <c r="J78" s="7"/>
      <c r="K78" s="7"/>
      <c r="L78" s="7"/>
      <c r="M78" s="7"/>
      <c r="N78" s="7"/>
      <c r="O78" s="7"/>
      <c r="P78" s="7"/>
      <c r="Q78" s="7"/>
      <c r="R78" s="7"/>
      <c r="S78" s="7"/>
      <c r="T78" s="7"/>
      <c r="U78" s="7"/>
      <c r="V78" s="7"/>
      <c r="W78" s="7"/>
      <c r="X78" s="7"/>
      <c r="Y78" s="1"/>
      <c r="Z78" s="1"/>
    </row>
    <row r="79" spans="1:26" ht="15.75" customHeight="1">
      <c r="A79" s="7"/>
      <c r="B79" s="7"/>
      <c r="C79" s="8"/>
      <c r="D79" s="9"/>
      <c r="E79" s="9"/>
      <c r="F79" s="9"/>
      <c r="G79" s="7"/>
      <c r="H79" s="7"/>
      <c r="I79" s="7"/>
      <c r="J79" s="7"/>
      <c r="K79" s="7"/>
      <c r="L79" s="7"/>
      <c r="M79" s="7"/>
      <c r="N79" s="7"/>
      <c r="O79" s="7"/>
      <c r="P79" s="7"/>
      <c r="Q79" s="7"/>
      <c r="R79" s="7"/>
      <c r="S79" s="7"/>
      <c r="T79" s="7"/>
      <c r="U79" s="7"/>
      <c r="V79" s="7"/>
      <c r="W79" s="7"/>
      <c r="X79" s="7"/>
      <c r="Y79" s="1"/>
      <c r="Z79" s="1"/>
    </row>
    <row r="80" spans="1:26" ht="15.75" customHeight="1">
      <c r="A80" s="7"/>
      <c r="B80" s="7"/>
      <c r="C80" s="8"/>
      <c r="D80" s="9"/>
      <c r="E80" s="9"/>
      <c r="F80" s="9"/>
      <c r="G80" s="7"/>
      <c r="H80" s="7"/>
      <c r="I80" s="7"/>
      <c r="J80" s="7"/>
      <c r="K80" s="7"/>
      <c r="L80" s="7"/>
      <c r="M80" s="7"/>
      <c r="N80" s="7"/>
      <c r="O80" s="7"/>
      <c r="P80" s="7"/>
      <c r="Q80" s="7"/>
      <c r="R80" s="7"/>
      <c r="S80" s="7"/>
      <c r="T80" s="7"/>
      <c r="U80" s="7"/>
      <c r="V80" s="7"/>
      <c r="W80" s="7"/>
      <c r="X80" s="7"/>
      <c r="Y80" s="1"/>
      <c r="Z80" s="1"/>
    </row>
    <row r="81" spans="1:26" ht="15.75" customHeight="1">
      <c r="A81" s="7"/>
      <c r="B81" s="7"/>
      <c r="C81" s="8"/>
      <c r="D81" s="9"/>
      <c r="E81" s="9"/>
      <c r="F81" s="9"/>
      <c r="G81" s="7"/>
      <c r="H81" s="7"/>
      <c r="I81" s="7"/>
      <c r="J81" s="7"/>
      <c r="K81" s="7"/>
      <c r="L81" s="7"/>
      <c r="M81" s="7"/>
      <c r="N81" s="7"/>
      <c r="O81" s="7"/>
      <c r="P81" s="7"/>
      <c r="Q81" s="7"/>
      <c r="R81" s="7"/>
      <c r="S81" s="7"/>
      <c r="T81" s="7"/>
      <c r="U81" s="7"/>
      <c r="V81" s="7"/>
      <c r="W81" s="7"/>
      <c r="X81" s="7"/>
      <c r="Y81" s="1"/>
      <c r="Z81" s="1"/>
    </row>
    <row r="82" spans="1:26" ht="15.75" customHeight="1">
      <c r="A82" s="7"/>
      <c r="B82" s="7"/>
      <c r="C82" s="8"/>
      <c r="D82" s="9"/>
      <c r="E82" s="9"/>
      <c r="F82" s="9"/>
      <c r="G82" s="7"/>
      <c r="H82" s="7"/>
      <c r="I82" s="7"/>
      <c r="J82" s="7"/>
      <c r="K82" s="7"/>
      <c r="L82" s="7"/>
      <c r="M82" s="7"/>
      <c r="N82" s="7"/>
      <c r="O82" s="7"/>
      <c r="P82" s="7"/>
      <c r="Q82" s="7"/>
      <c r="R82" s="7"/>
      <c r="S82" s="7"/>
      <c r="T82" s="7"/>
      <c r="U82" s="7"/>
      <c r="V82" s="7"/>
      <c r="W82" s="7"/>
      <c r="X82" s="7"/>
      <c r="Y82" s="1"/>
      <c r="Z82" s="1"/>
    </row>
    <row r="83" spans="1:26" ht="15.75" customHeight="1">
      <c r="A83" s="7"/>
      <c r="B83" s="7"/>
      <c r="C83" s="8"/>
      <c r="D83" s="9"/>
      <c r="E83" s="9"/>
      <c r="F83" s="9"/>
      <c r="G83" s="7"/>
      <c r="H83" s="7"/>
      <c r="I83" s="7"/>
      <c r="J83" s="7"/>
      <c r="K83" s="7"/>
      <c r="L83" s="7"/>
      <c r="M83" s="7"/>
      <c r="N83" s="7"/>
      <c r="O83" s="7"/>
      <c r="P83" s="7"/>
      <c r="Q83" s="7"/>
      <c r="R83" s="7"/>
      <c r="S83" s="7"/>
      <c r="T83" s="7"/>
      <c r="U83" s="7"/>
      <c r="V83" s="7"/>
      <c r="W83" s="7"/>
      <c r="X83" s="7"/>
      <c r="Y83" s="1"/>
      <c r="Z83" s="1"/>
    </row>
    <row r="84" spans="1:26" ht="15.75" customHeight="1">
      <c r="A84" s="7"/>
      <c r="B84" s="7"/>
      <c r="C84" s="8"/>
      <c r="D84" s="9"/>
      <c r="E84" s="9"/>
      <c r="F84" s="9"/>
      <c r="G84" s="7"/>
      <c r="H84" s="7"/>
      <c r="I84" s="7"/>
      <c r="J84" s="7"/>
      <c r="K84" s="7"/>
      <c r="L84" s="7"/>
      <c r="M84" s="7"/>
      <c r="N84" s="7"/>
      <c r="O84" s="7"/>
      <c r="P84" s="7"/>
      <c r="Q84" s="7"/>
      <c r="R84" s="7"/>
      <c r="S84" s="7"/>
      <c r="T84" s="7"/>
      <c r="U84" s="7"/>
      <c r="V84" s="7"/>
      <c r="W84" s="7"/>
      <c r="X84" s="7"/>
      <c r="Y84" s="1"/>
      <c r="Z84" s="1"/>
    </row>
    <row r="85" spans="1:26" ht="15.75" customHeight="1">
      <c r="A85" s="7"/>
      <c r="B85" s="7"/>
      <c r="C85" s="8"/>
      <c r="D85" s="9"/>
      <c r="E85" s="9"/>
      <c r="F85" s="9"/>
      <c r="G85" s="7"/>
      <c r="H85" s="7"/>
      <c r="I85" s="7"/>
      <c r="J85" s="7"/>
      <c r="K85" s="7"/>
      <c r="L85" s="7"/>
      <c r="M85" s="7"/>
      <c r="N85" s="7"/>
      <c r="O85" s="7"/>
      <c r="P85" s="7"/>
      <c r="Q85" s="7"/>
      <c r="R85" s="7"/>
      <c r="S85" s="7"/>
      <c r="T85" s="7"/>
      <c r="U85" s="7"/>
      <c r="V85" s="7"/>
      <c r="W85" s="7"/>
      <c r="X85" s="7"/>
      <c r="Y85" s="1"/>
      <c r="Z85" s="1"/>
    </row>
    <row r="86" spans="1:26" ht="15.75" customHeight="1">
      <c r="A86" s="7"/>
      <c r="B86" s="7"/>
      <c r="C86" s="8"/>
      <c r="D86" s="9"/>
      <c r="E86" s="9"/>
      <c r="F86" s="9"/>
      <c r="G86" s="7"/>
      <c r="H86" s="7"/>
      <c r="I86" s="7"/>
      <c r="J86" s="7"/>
      <c r="K86" s="7"/>
      <c r="L86" s="7"/>
      <c r="M86" s="7"/>
      <c r="N86" s="7"/>
      <c r="O86" s="7"/>
      <c r="P86" s="7"/>
      <c r="Q86" s="7"/>
      <c r="R86" s="7"/>
      <c r="S86" s="7"/>
      <c r="T86" s="7"/>
      <c r="U86" s="7"/>
      <c r="V86" s="7"/>
      <c r="W86" s="7"/>
      <c r="X86" s="7"/>
      <c r="Y86" s="1"/>
      <c r="Z86" s="1"/>
    </row>
    <row r="87" spans="1:26" ht="15.75" customHeight="1">
      <c r="A87" s="7"/>
      <c r="B87" s="7"/>
      <c r="C87" s="8"/>
      <c r="D87" s="9"/>
      <c r="E87" s="9"/>
      <c r="F87" s="9"/>
      <c r="G87" s="7"/>
      <c r="H87" s="7"/>
      <c r="I87" s="7"/>
      <c r="J87" s="7"/>
      <c r="K87" s="7"/>
      <c r="L87" s="7"/>
      <c r="M87" s="7"/>
      <c r="N87" s="7"/>
      <c r="O87" s="7"/>
      <c r="P87" s="7"/>
      <c r="Q87" s="7"/>
      <c r="R87" s="7"/>
      <c r="S87" s="7"/>
      <c r="T87" s="7"/>
      <c r="U87" s="7"/>
      <c r="V87" s="7"/>
      <c r="W87" s="7"/>
      <c r="X87" s="7"/>
      <c r="Y87" s="1"/>
      <c r="Z87" s="1"/>
    </row>
    <row r="88" spans="1:26" ht="15.75" customHeight="1">
      <c r="A88" s="7"/>
      <c r="B88" s="7"/>
      <c r="C88" s="8"/>
      <c r="D88" s="9"/>
      <c r="E88" s="9"/>
      <c r="F88" s="9"/>
      <c r="G88" s="7"/>
      <c r="H88" s="7"/>
      <c r="I88" s="7"/>
      <c r="J88" s="7"/>
      <c r="K88" s="7"/>
      <c r="L88" s="7"/>
      <c r="M88" s="7"/>
      <c r="N88" s="7"/>
      <c r="O88" s="7"/>
      <c r="P88" s="7"/>
      <c r="Q88" s="7"/>
      <c r="R88" s="7"/>
      <c r="S88" s="7"/>
      <c r="T88" s="7"/>
      <c r="U88" s="7"/>
      <c r="V88" s="7"/>
      <c r="W88" s="7"/>
      <c r="X88" s="7"/>
      <c r="Y88" s="1"/>
      <c r="Z88" s="1"/>
    </row>
    <row r="89" spans="1:26" ht="15.75" customHeight="1">
      <c r="A89" s="7"/>
      <c r="B89" s="7"/>
      <c r="C89" s="8"/>
      <c r="D89" s="9"/>
      <c r="E89" s="9"/>
      <c r="F89" s="9"/>
      <c r="G89" s="7"/>
      <c r="H89" s="7"/>
      <c r="I89" s="7"/>
      <c r="J89" s="7"/>
      <c r="K89" s="7"/>
      <c r="L89" s="7"/>
      <c r="M89" s="7"/>
      <c r="N89" s="7"/>
      <c r="O89" s="7"/>
      <c r="P89" s="7"/>
      <c r="Q89" s="7"/>
      <c r="R89" s="7"/>
      <c r="S89" s="7"/>
      <c r="T89" s="7"/>
      <c r="U89" s="7"/>
      <c r="V89" s="7"/>
      <c r="W89" s="7"/>
      <c r="X89" s="7"/>
      <c r="Y89" s="1"/>
      <c r="Z89" s="1"/>
    </row>
    <row r="90" spans="1:26" ht="15.75" customHeight="1">
      <c r="A90" s="7"/>
      <c r="B90" s="7"/>
      <c r="C90" s="8"/>
      <c r="D90" s="9"/>
      <c r="E90" s="9"/>
      <c r="F90" s="9"/>
      <c r="G90" s="7"/>
      <c r="H90" s="7"/>
      <c r="I90" s="7"/>
      <c r="J90" s="7"/>
      <c r="K90" s="7"/>
      <c r="L90" s="7"/>
      <c r="M90" s="7"/>
      <c r="N90" s="7"/>
      <c r="O90" s="7"/>
      <c r="P90" s="7"/>
      <c r="Q90" s="7"/>
      <c r="R90" s="7"/>
      <c r="S90" s="7"/>
      <c r="T90" s="7"/>
      <c r="U90" s="7"/>
      <c r="V90" s="7"/>
      <c r="W90" s="7"/>
      <c r="X90" s="7"/>
      <c r="Y90" s="1"/>
      <c r="Z90" s="1"/>
    </row>
    <row r="91" spans="1:26" ht="15.75" customHeight="1">
      <c r="A91" s="7"/>
      <c r="B91" s="7"/>
      <c r="C91" s="8"/>
      <c r="D91" s="9"/>
      <c r="E91" s="9"/>
      <c r="F91" s="9"/>
      <c r="G91" s="7"/>
      <c r="H91" s="7"/>
      <c r="I91" s="7"/>
      <c r="J91" s="7"/>
      <c r="K91" s="7"/>
      <c r="L91" s="7"/>
      <c r="M91" s="7"/>
      <c r="N91" s="7"/>
      <c r="O91" s="7"/>
      <c r="P91" s="7"/>
      <c r="Q91" s="7"/>
      <c r="R91" s="7"/>
      <c r="S91" s="7"/>
      <c r="T91" s="7"/>
      <c r="U91" s="7"/>
      <c r="V91" s="7"/>
      <c r="W91" s="7"/>
      <c r="X91" s="7"/>
      <c r="Y91" s="1"/>
      <c r="Z91" s="1"/>
    </row>
    <row r="92" spans="1:26" ht="15.75" customHeight="1">
      <c r="A92" s="7"/>
      <c r="B92" s="7"/>
      <c r="C92" s="8"/>
      <c r="D92" s="9"/>
      <c r="E92" s="9"/>
      <c r="F92" s="9"/>
      <c r="G92" s="7"/>
      <c r="H92" s="7"/>
      <c r="I92" s="7"/>
      <c r="J92" s="7"/>
      <c r="K92" s="7"/>
      <c r="L92" s="7"/>
      <c r="M92" s="7"/>
      <c r="N92" s="7"/>
      <c r="O92" s="7"/>
      <c r="P92" s="7"/>
      <c r="Q92" s="7"/>
      <c r="R92" s="7"/>
      <c r="S92" s="7"/>
      <c r="T92" s="7"/>
      <c r="U92" s="7"/>
      <c r="V92" s="7"/>
      <c r="W92" s="7"/>
      <c r="X92" s="7"/>
      <c r="Y92" s="1"/>
      <c r="Z92" s="1"/>
    </row>
    <row r="93" spans="1:26" ht="15.75" customHeight="1">
      <c r="A93" s="7"/>
      <c r="B93" s="7"/>
      <c r="C93" s="8"/>
      <c r="D93" s="9"/>
      <c r="E93" s="9"/>
      <c r="F93" s="9"/>
      <c r="G93" s="7"/>
      <c r="H93" s="7"/>
      <c r="I93" s="7"/>
      <c r="J93" s="7"/>
      <c r="K93" s="7"/>
      <c r="L93" s="7"/>
      <c r="M93" s="7"/>
      <c r="N93" s="7"/>
      <c r="O93" s="7"/>
      <c r="P93" s="7"/>
      <c r="Q93" s="7"/>
      <c r="R93" s="7"/>
      <c r="S93" s="7"/>
      <c r="T93" s="7"/>
      <c r="U93" s="7"/>
      <c r="V93" s="7"/>
      <c r="W93" s="7"/>
      <c r="X93" s="7"/>
      <c r="Y93" s="1"/>
      <c r="Z93" s="1"/>
    </row>
    <row r="94" spans="1:26" ht="15.75" customHeight="1">
      <c r="A94" s="7"/>
      <c r="B94" s="7"/>
      <c r="C94" s="8"/>
      <c r="D94" s="9"/>
      <c r="E94" s="9"/>
      <c r="F94" s="9"/>
      <c r="G94" s="7"/>
      <c r="H94" s="7"/>
      <c r="I94" s="7"/>
      <c r="J94" s="7"/>
      <c r="K94" s="7"/>
      <c r="L94" s="7"/>
      <c r="M94" s="7"/>
      <c r="N94" s="7"/>
      <c r="O94" s="7"/>
      <c r="P94" s="7"/>
      <c r="Q94" s="7"/>
      <c r="R94" s="7"/>
      <c r="S94" s="7"/>
      <c r="T94" s="7"/>
      <c r="U94" s="7"/>
      <c r="V94" s="7"/>
      <c r="W94" s="7"/>
      <c r="X94" s="7"/>
      <c r="Y94" s="1"/>
      <c r="Z94" s="1"/>
    </row>
    <row r="95" spans="1:26" ht="15.75" customHeight="1">
      <c r="A95" s="7"/>
      <c r="B95" s="7"/>
      <c r="C95" s="8"/>
      <c r="D95" s="9"/>
      <c r="E95" s="9"/>
      <c r="F95" s="9"/>
      <c r="G95" s="7"/>
      <c r="H95" s="7"/>
      <c r="I95" s="7"/>
      <c r="J95" s="7"/>
      <c r="K95" s="7"/>
      <c r="L95" s="7"/>
      <c r="M95" s="7"/>
      <c r="N95" s="7"/>
      <c r="O95" s="7"/>
      <c r="P95" s="7"/>
      <c r="Q95" s="7"/>
      <c r="R95" s="7"/>
      <c r="S95" s="7"/>
      <c r="T95" s="7"/>
      <c r="U95" s="7"/>
      <c r="V95" s="7"/>
      <c r="W95" s="7"/>
      <c r="X95" s="7"/>
      <c r="Y95" s="1"/>
      <c r="Z95" s="1"/>
    </row>
    <row r="96" spans="1:26" ht="15.75" customHeight="1">
      <c r="A96" s="7"/>
      <c r="B96" s="7"/>
      <c r="C96" s="8"/>
      <c r="D96" s="9"/>
      <c r="E96" s="9"/>
      <c r="F96" s="9"/>
      <c r="G96" s="7"/>
      <c r="H96" s="7"/>
      <c r="I96" s="7"/>
      <c r="J96" s="7"/>
      <c r="K96" s="7"/>
      <c r="L96" s="7"/>
      <c r="M96" s="7"/>
      <c r="N96" s="7"/>
      <c r="O96" s="7"/>
      <c r="P96" s="7"/>
      <c r="Q96" s="7"/>
      <c r="R96" s="7"/>
      <c r="S96" s="7"/>
      <c r="T96" s="7"/>
      <c r="U96" s="7"/>
      <c r="V96" s="7"/>
      <c r="W96" s="7"/>
      <c r="X96" s="7"/>
      <c r="Y96" s="1"/>
      <c r="Z96" s="1"/>
    </row>
    <row r="97" spans="1:26" ht="15.75" customHeight="1">
      <c r="A97" s="7"/>
      <c r="B97" s="7"/>
      <c r="C97" s="8"/>
      <c r="D97" s="9"/>
      <c r="E97" s="9"/>
      <c r="F97" s="9"/>
      <c r="G97" s="7"/>
      <c r="H97" s="7"/>
      <c r="I97" s="7"/>
      <c r="J97" s="7"/>
      <c r="K97" s="7"/>
      <c r="L97" s="7"/>
      <c r="M97" s="7"/>
      <c r="N97" s="7"/>
      <c r="O97" s="7"/>
      <c r="P97" s="7"/>
      <c r="Q97" s="7"/>
      <c r="R97" s="7"/>
      <c r="S97" s="7"/>
      <c r="T97" s="7"/>
      <c r="U97" s="7"/>
      <c r="V97" s="7"/>
      <c r="W97" s="7"/>
      <c r="X97" s="7"/>
      <c r="Y97" s="1"/>
      <c r="Z97" s="1"/>
    </row>
    <row r="98" spans="1:26" ht="15.75" customHeight="1">
      <c r="A98" s="7"/>
      <c r="B98" s="7"/>
      <c r="C98" s="8"/>
      <c r="D98" s="9"/>
      <c r="E98" s="9"/>
      <c r="F98" s="9"/>
      <c r="G98" s="7"/>
      <c r="H98" s="7"/>
      <c r="I98" s="7"/>
      <c r="J98" s="7"/>
      <c r="K98" s="7"/>
      <c r="L98" s="7"/>
      <c r="M98" s="7"/>
      <c r="N98" s="7"/>
      <c r="O98" s="7"/>
      <c r="P98" s="7"/>
      <c r="Q98" s="7"/>
      <c r="R98" s="7"/>
      <c r="S98" s="7"/>
      <c r="T98" s="7"/>
      <c r="U98" s="7"/>
      <c r="V98" s="7"/>
      <c r="W98" s="7"/>
      <c r="X98" s="7"/>
      <c r="Y98" s="1"/>
      <c r="Z98" s="1"/>
    </row>
    <row r="99" spans="1:26" ht="15.75" customHeight="1">
      <c r="A99" s="7"/>
      <c r="B99" s="7"/>
      <c r="C99" s="8"/>
      <c r="D99" s="9"/>
      <c r="E99" s="9"/>
      <c r="F99" s="9"/>
      <c r="G99" s="7"/>
      <c r="H99" s="7"/>
      <c r="I99" s="7"/>
      <c r="J99" s="7"/>
      <c r="K99" s="7"/>
      <c r="L99" s="7"/>
      <c r="M99" s="7"/>
      <c r="N99" s="7"/>
      <c r="O99" s="7"/>
      <c r="P99" s="7"/>
      <c r="Q99" s="7"/>
      <c r="R99" s="7"/>
      <c r="S99" s="7"/>
      <c r="T99" s="7"/>
      <c r="U99" s="7"/>
      <c r="V99" s="7"/>
      <c r="W99" s="7"/>
      <c r="X99" s="7"/>
      <c r="Y99" s="1"/>
      <c r="Z99" s="1"/>
    </row>
    <row r="100" spans="1:26" ht="15.75" customHeight="1">
      <c r="A100" s="7"/>
      <c r="B100" s="7"/>
      <c r="C100" s="8"/>
      <c r="D100" s="9"/>
      <c r="E100" s="9"/>
      <c r="F100" s="9"/>
      <c r="G100" s="7"/>
      <c r="H100" s="7"/>
      <c r="I100" s="7"/>
      <c r="J100" s="7"/>
      <c r="K100" s="7"/>
      <c r="L100" s="7"/>
      <c r="M100" s="7"/>
      <c r="N100" s="7"/>
      <c r="O100" s="7"/>
      <c r="P100" s="7"/>
      <c r="Q100" s="7"/>
      <c r="R100" s="7"/>
      <c r="S100" s="7"/>
      <c r="T100" s="7"/>
      <c r="U100" s="7"/>
      <c r="V100" s="7"/>
      <c r="W100" s="7"/>
      <c r="X100" s="7"/>
      <c r="Y100" s="1"/>
      <c r="Z100" s="1"/>
    </row>
    <row r="101" spans="1:26" ht="15.75" customHeight="1">
      <c r="A101" s="7"/>
      <c r="B101" s="7"/>
      <c r="C101" s="8"/>
      <c r="D101" s="9"/>
      <c r="E101" s="9"/>
      <c r="F101" s="9"/>
      <c r="G101" s="7"/>
      <c r="H101" s="7"/>
      <c r="I101" s="7"/>
      <c r="J101" s="7"/>
      <c r="K101" s="7"/>
      <c r="L101" s="7"/>
      <c r="M101" s="7"/>
      <c r="N101" s="7"/>
      <c r="O101" s="7"/>
      <c r="P101" s="7"/>
      <c r="Q101" s="7"/>
      <c r="R101" s="7"/>
      <c r="S101" s="7"/>
      <c r="T101" s="7"/>
      <c r="U101" s="7"/>
      <c r="V101" s="7"/>
      <c r="W101" s="7"/>
      <c r="X101" s="7"/>
      <c r="Y101" s="1"/>
      <c r="Z101" s="1"/>
    </row>
    <row r="102" spans="1:26" ht="15.75" customHeight="1">
      <c r="A102" s="7"/>
      <c r="B102" s="7"/>
      <c r="C102" s="8"/>
      <c r="D102" s="9"/>
      <c r="E102" s="9"/>
      <c r="F102" s="9"/>
      <c r="G102" s="7"/>
      <c r="H102" s="7"/>
      <c r="I102" s="7"/>
      <c r="J102" s="7"/>
      <c r="K102" s="7"/>
      <c r="L102" s="7"/>
      <c r="M102" s="7"/>
      <c r="N102" s="7"/>
      <c r="O102" s="7"/>
      <c r="P102" s="7"/>
      <c r="Q102" s="7"/>
      <c r="R102" s="7"/>
      <c r="S102" s="7"/>
      <c r="T102" s="7"/>
      <c r="U102" s="7"/>
      <c r="V102" s="7"/>
      <c r="W102" s="7"/>
      <c r="X102" s="7"/>
      <c r="Y102" s="1"/>
      <c r="Z102" s="1"/>
    </row>
    <row r="103" spans="1:26" ht="15.75" customHeight="1">
      <c r="A103" s="7"/>
      <c r="B103" s="7"/>
      <c r="C103" s="8"/>
      <c r="D103" s="9"/>
      <c r="E103" s="9"/>
      <c r="F103" s="9"/>
      <c r="G103" s="7"/>
      <c r="H103" s="7"/>
      <c r="I103" s="7"/>
      <c r="J103" s="7"/>
      <c r="K103" s="7"/>
      <c r="L103" s="7"/>
      <c r="M103" s="7"/>
      <c r="N103" s="7"/>
      <c r="O103" s="7"/>
      <c r="P103" s="7"/>
      <c r="Q103" s="7"/>
      <c r="R103" s="7"/>
      <c r="S103" s="7"/>
      <c r="T103" s="7"/>
      <c r="U103" s="7"/>
      <c r="V103" s="7"/>
      <c r="W103" s="7"/>
      <c r="X103" s="7"/>
      <c r="Y103" s="1"/>
      <c r="Z103" s="1"/>
    </row>
    <row r="104" spans="1:26" ht="15.75" customHeight="1">
      <c r="A104" s="7"/>
      <c r="B104" s="7"/>
      <c r="C104" s="8"/>
      <c r="D104" s="9"/>
      <c r="E104" s="9"/>
      <c r="F104" s="9"/>
      <c r="G104" s="7"/>
      <c r="H104" s="7"/>
      <c r="I104" s="7"/>
      <c r="J104" s="7"/>
      <c r="K104" s="7"/>
      <c r="L104" s="7"/>
      <c r="M104" s="7"/>
      <c r="N104" s="7"/>
      <c r="O104" s="7"/>
      <c r="P104" s="7"/>
      <c r="Q104" s="7"/>
      <c r="R104" s="7"/>
      <c r="S104" s="7"/>
      <c r="T104" s="7"/>
      <c r="U104" s="7"/>
      <c r="V104" s="7"/>
      <c r="W104" s="7"/>
      <c r="X104" s="7"/>
      <c r="Y104" s="1"/>
      <c r="Z104" s="1"/>
    </row>
    <row r="105" spans="1:26" ht="15.75" customHeight="1">
      <c r="A105" s="7"/>
      <c r="B105" s="7"/>
      <c r="C105" s="8"/>
      <c r="D105" s="9"/>
      <c r="E105" s="9"/>
      <c r="F105" s="9"/>
      <c r="G105" s="7"/>
      <c r="H105" s="7"/>
      <c r="I105" s="7"/>
      <c r="J105" s="7"/>
      <c r="K105" s="7"/>
      <c r="L105" s="7"/>
      <c r="M105" s="7"/>
      <c r="N105" s="7"/>
      <c r="O105" s="7"/>
      <c r="P105" s="7"/>
      <c r="Q105" s="7"/>
      <c r="R105" s="7"/>
      <c r="S105" s="7"/>
      <c r="T105" s="7"/>
      <c r="U105" s="7"/>
      <c r="V105" s="7"/>
      <c r="W105" s="7"/>
      <c r="X105" s="7"/>
      <c r="Y105" s="1"/>
      <c r="Z105" s="1"/>
    </row>
    <row r="106" spans="1:26" ht="15.75" customHeight="1">
      <c r="A106" s="7"/>
      <c r="B106" s="7"/>
      <c r="C106" s="8"/>
      <c r="D106" s="9"/>
      <c r="E106" s="9"/>
      <c r="F106" s="9"/>
      <c r="G106" s="7"/>
      <c r="H106" s="7"/>
      <c r="I106" s="7"/>
      <c r="J106" s="7"/>
      <c r="K106" s="7"/>
      <c r="L106" s="7"/>
      <c r="M106" s="7"/>
      <c r="N106" s="7"/>
      <c r="O106" s="7"/>
      <c r="P106" s="7"/>
      <c r="Q106" s="7"/>
      <c r="R106" s="7"/>
      <c r="S106" s="7"/>
      <c r="T106" s="7"/>
      <c r="U106" s="7"/>
      <c r="V106" s="7"/>
      <c r="W106" s="7"/>
      <c r="X106" s="7"/>
      <c r="Y106" s="1"/>
      <c r="Z106" s="1"/>
    </row>
    <row r="107" spans="1:26" ht="15.75" customHeight="1">
      <c r="A107" s="7"/>
      <c r="B107" s="7"/>
      <c r="C107" s="8"/>
      <c r="D107" s="9"/>
      <c r="E107" s="9"/>
      <c r="F107" s="9"/>
      <c r="G107" s="7"/>
      <c r="H107" s="7"/>
      <c r="I107" s="7"/>
      <c r="J107" s="7"/>
      <c r="K107" s="7"/>
      <c r="L107" s="7"/>
      <c r="M107" s="7"/>
      <c r="N107" s="7"/>
      <c r="O107" s="7"/>
      <c r="P107" s="7"/>
      <c r="Q107" s="7"/>
      <c r="R107" s="7"/>
      <c r="S107" s="7"/>
      <c r="T107" s="7"/>
      <c r="U107" s="7"/>
      <c r="V107" s="7"/>
      <c r="W107" s="7"/>
      <c r="X107" s="7"/>
      <c r="Y107" s="1"/>
      <c r="Z107" s="1"/>
    </row>
    <row r="108" spans="1:26" ht="15.75" customHeight="1">
      <c r="A108" s="7"/>
      <c r="B108" s="7"/>
      <c r="C108" s="8"/>
      <c r="D108" s="9"/>
      <c r="E108" s="9"/>
      <c r="F108" s="9"/>
      <c r="G108" s="7"/>
      <c r="H108" s="7"/>
      <c r="I108" s="7"/>
      <c r="J108" s="7"/>
      <c r="K108" s="7"/>
      <c r="L108" s="7"/>
      <c r="M108" s="7"/>
      <c r="N108" s="7"/>
      <c r="O108" s="7"/>
      <c r="P108" s="7"/>
      <c r="Q108" s="7"/>
      <c r="R108" s="7"/>
      <c r="S108" s="7"/>
      <c r="T108" s="7"/>
      <c r="U108" s="7"/>
      <c r="V108" s="7"/>
      <c r="W108" s="7"/>
      <c r="X108" s="7"/>
      <c r="Y108" s="1"/>
      <c r="Z108" s="1"/>
    </row>
    <row r="109" spans="1:26" ht="15.75" customHeight="1">
      <c r="A109" s="7"/>
      <c r="B109" s="7"/>
      <c r="C109" s="8"/>
      <c r="D109" s="9"/>
      <c r="E109" s="9"/>
      <c r="F109" s="9"/>
      <c r="G109" s="7"/>
      <c r="H109" s="7"/>
      <c r="I109" s="7"/>
      <c r="J109" s="7"/>
      <c r="K109" s="7"/>
      <c r="L109" s="7"/>
      <c r="M109" s="7"/>
      <c r="N109" s="7"/>
      <c r="O109" s="7"/>
      <c r="P109" s="7"/>
      <c r="Q109" s="7"/>
      <c r="R109" s="7"/>
      <c r="S109" s="7"/>
      <c r="T109" s="7"/>
      <c r="U109" s="7"/>
      <c r="V109" s="7"/>
      <c r="W109" s="7"/>
      <c r="X109" s="7"/>
      <c r="Y109" s="1"/>
      <c r="Z109" s="1"/>
    </row>
    <row r="110" spans="1:26" ht="15.75" customHeight="1">
      <c r="A110" s="7"/>
      <c r="B110" s="7"/>
      <c r="C110" s="8"/>
      <c r="D110" s="9"/>
      <c r="E110" s="9"/>
      <c r="F110" s="9"/>
      <c r="G110" s="7"/>
      <c r="H110" s="7"/>
      <c r="I110" s="7"/>
      <c r="J110" s="7"/>
      <c r="K110" s="7"/>
      <c r="L110" s="7"/>
      <c r="M110" s="7"/>
      <c r="N110" s="7"/>
      <c r="O110" s="7"/>
      <c r="P110" s="7"/>
      <c r="Q110" s="7"/>
      <c r="R110" s="7"/>
      <c r="S110" s="7"/>
      <c r="T110" s="7"/>
      <c r="U110" s="7"/>
      <c r="V110" s="7"/>
      <c r="W110" s="7"/>
      <c r="X110" s="7"/>
      <c r="Y110" s="1"/>
      <c r="Z110" s="1"/>
    </row>
    <row r="111" spans="1:26" ht="15.75" customHeight="1">
      <c r="A111" s="7"/>
      <c r="B111" s="7"/>
      <c r="C111" s="8"/>
      <c r="D111" s="9"/>
      <c r="E111" s="9"/>
      <c r="F111" s="9"/>
      <c r="G111" s="7"/>
      <c r="H111" s="7"/>
      <c r="I111" s="7"/>
      <c r="J111" s="7"/>
      <c r="K111" s="7"/>
      <c r="L111" s="7"/>
      <c r="M111" s="7"/>
      <c r="N111" s="7"/>
      <c r="O111" s="7"/>
      <c r="P111" s="7"/>
      <c r="Q111" s="7"/>
      <c r="R111" s="7"/>
      <c r="S111" s="7"/>
      <c r="T111" s="7"/>
      <c r="U111" s="7"/>
      <c r="V111" s="7"/>
      <c r="W111" s="7"/>
      <c r="X111" s="7"/>
      <c r="Y111" s="1"/>
      <c r="Z111" s="1"/>
    </row>
    <row r="112" spans="1:26" ht="15.75" customHeight="1">
      <c r="A112" s="7"/>
      <c r="B112" s="7"/>
      <c r="C112" s="8"/>
      <c r="D112" s="9"/>
      <c r="E112" s="9"/>
      <c r="F112" s="9"/>
      <c r="G112" s="7"/>
      <c r="H112" s="7"/>
      <c r="I112" s="7"/>
      <c r="J112" s="7"/>
      <c r="K112" s="7"/>
      <c r="L112" s="7"/>
      <c r="M112" s="7"/>
      <c r="N112" s="7"/>
      <c r="O112" s="7"/>
      <c r="P112" s="7"/>
      <c r="Q112" s="7"/>
      <c r="R112" s="7"/>
      <c r="S112" s="7"/>
      <c r="T112" s="7"/>
      <c r="U112" s="7"/>
      <c r="V112" s="7"/>
      <c r="W112" s="7"/>
      <c r="X112" s="7"/>
      <c r="Y112" s="1"/>
      <c r="Z112" s="1"/>
    </row>
    <row r="113" spans="1:26" ht="15.75" customHeight="1">
      <c r="A113" s="7"/>
      <c r="B113" s="7"/>
      <c r="C113" s="8"/>
      <c r="D113" s="9"/>
      <c r="E113" s="9"/>
      <c r="F113" s="9"/>
      <c r="G113" s="7"/>
      <c r="H113" s="7"/>
      <c r="I113" s="7"/>
      <c r="J113" s="7"/>
      <c r="K113" s="7"/>
      <c r="L113" s="7"/>
      <c r="M113" s="7"/>
      <c r="N113" s="7"/>
      <c r="O113" s="7"/>
      <c r="P113" s="7"/>
      <c r="Q113" s="7"/>
      <c r="R113" s="7"/>
      <c r="S113" s="7"/>
      <c r="T113" s="7"/>
      <c r="U113" s="7"/>
      <c r="V113" s="7"/>
      <c r="W113" s="7"/>
      <c r="X113" s="7"/>
      <c r="Y113" s="1"/>
      <c r="Z113" s="1"/>
    </row>
    <row r="114" spans="1:26" ht="15.75" customHeight="1">
      <c r="A114" s="7"/>
      <c r="B114" s="7"/>
      <c r="C114" s="8"/>
      <c r="D114" s="9"/>
      <c r="E114" s="9"/>
      <c r="F114" s="9"/>
      <c r="G114" s="7"/>
      <c r="H114" s="7"/>
      <c r="I114" s="7"/>
      <c r="J114" s="7"/>
      <c r="K114" s="7"/>
      <c r="L114" s="7"/>
      <c r="M114" s="7"/>
      <c r="N114" s="7"/>
      <c r="O114" s="7"/>
      <c r="P114" s="7"/>
      <c r="Q114" s="7"/>
      <c r="R114" s="7"/>
      <c r="S114" s="7"/>
      <c r="T114" s="7"/>
      <c r="U114" s="7"/>
      <c r="V114" s="7"/>
      <c r="W114" s="7"/>
      <c r="X114" s="7"/>
      <c r="Y114" s="1"/>
      <c r="Z114" s="1"/>
    </row>
    <row r="115" spans="1:26" ht="15.75" customHeight="1">
      <c r="A115" s="7"/>
      <c r="B115" s="7"/>
      <c r="C115" s="8"/>
      <c r="D115" s="9"/>
      <c r="E115" s="9"/>
      <c r="F115" s="9"/>
      <c r="G115" s="7"/>
      <c r="H115" s="7"/>
      <c r="I115" s="7"/>
      <c r="J115" s="7"/>
      <c r="K115" s="7"/>
      <c r="L115" s="7"/>
      <c r="M115" s="7"/>
      <c r="N115" s="7"/>
      <c r="O115" s="7"/>
      <c r="P115" s="7"/>
      <c r="Q115" s="7"/>
      <c r="R115" s="7"/>
      <c r="S115" s="7"/>
      <c r="T115" s="7"/>
      <c r="U115" s="7"/>
      <c r="V115" s="7"/>
      <c r="W115" s="7"/>
      <c r="X115" s="7"/>
      <c r="Y115" s="1"/>
      <c r="Z115" s="1"/>
    </row>
    <row r="116" spans="1:26" ht="15.75" customHeight="1">
      <c r="A116" s="7"/>
      <c r="B116" s="7"/>
      <c r="C116" s="8"/>
      <c r="D116" s="9"/>
      <c r="E116" s="9"/>
      <c r="F116" s="9"/>
      <c r="G116" s="7"/>
      <c r="H116" s="7"/>
      <c r="I116" s="7"/>
      <c r="J116" s="7"/>
      <c r="K116" s="7"/>
      <c r="L116" s="7"/>
      <c r="M116" s="7"/>
      <c r="N116" s="7"/>
      <c r="O116" s="7"/>
      <c r="P116" s="7"/>
      <c r="Q116" s="7"/>
      <c r="R116" s="7"/>
      <c r="S116" s="7"/>
      <c r="T116" s="7"/>
      <c r="U116" s="7"/>
      <c r="V116" s="7"/>
      <c r="W116" s="7"/>
      <c r="X116" s="7"/>
      <c r="Y116" s="1"/>
      <c r="Z116" s="1"/>
    </row>
    <row r="117" spans="1:26" ht="15.75" customHeight="1">
      <c r="A117" s="7"/>
      <c r="B117" s="7"/>
      <c r="C117" s="8"/>
      <c r="D117" s="9"/>
      <c r="E117" s="9"/>
      <c r="F117" s="9"/>
      <c r="G117" s="7"/>
      <c r="H117" s="7"/>
      <c r="I117" s="7"/>
      <c r="J117" s="7"/>
      <c r="K117" s="7"/>
      <c r="L117" s="7"/>
      <c r="M117" s="7"/>
      <c r="N117" s="7"/>
      <c r="O117" s="7"/>
      <c r="P117" s="7"/>
      <c r="Q117" s="7"/>
      <c r="R117" s="7"/>
      <c r="S117" s="7"/>
      <c r="T117" s="7"/>
      <c r="U117" s="7"/>
      <c r="V117" s="7"/>
      <c r="W117" s="7"/>
      <c r="X117" s="7"/>
      <c r="Y117" s="1"/>
      <c r="Z117" s="1"/>
    </row>
    <row r="118" spans="1:26" ht="15.75" customHeight="1">
      <c r="A118" s="7"/>
      <c r="B118" s="7"/>
      <c r="C118" s="8"/>
      <c r="D118" s="9"/>
      <c r="E118" s="9"/>
      <c r="F118" s="9"/>
      <c r="G118" s="7"/>
      <c r="H118" s="7"/>
      <c r="I118" s="7"/>
      <c r="J118" s="7"/>
      <c r="K118" s="7"/>
      <c r="L118" s="7"/>
      <c r="M118" s="7"/>
      <c r="N118" s="7"/>
      <c r="O118" s="7"/>
      <c r="P118" s="7"/>
      <c r="Q118" s="7"/>
      <c r="R118" s="7"/>
      <c r="S118" s="7"/>
      <c r="T118" s="7"/>
      <c r="U118" s="7"/>
      <c r="V118" s="7"/>
      <c r="W118" s="7"/>
      <c r="X118" s="7"/>
      <c r="Y118" s="1"/>
      <c r="Z118" s="1"/>
    </row>
    <row r="119" spans="1:26" ht="15.75" customHeight="1">
      <c r="A119" s="7"/>
      <c r="B119" s="7"/>
      <c r="C119" s="8"/>
      <c r="D119" s="9"/>
      <c r="E119" s="9"/>
      <c r="F119" s="9"/>
      <c r="G119" s="7"/>
      <c r="H119" s="7"/>
      <c r="I119" s="7"/>
      <c r="J119" s="7"/>
      <c r="K119" s="7"/>
      <c r="L119" s="7"/>
      <c r="M119" s="7"/>
      <c r="N119" s="7"/>
      <c r="O119" s="7"/>
      <c r="P119" s="7"/>
      <c r="Q119" s="7"/>
      <c r="R119" s="7"/>
      <c r="S119" s="7"/>
      <c r="T119" s="7"/>
      <c r="U119" s="7"/>
      <c r="V119" s="7"/>
      <c r="W119" s="7"/>
      <c r="X119" s="7"/>
      <c r="Y119" s="1"/>
      <c r="Z119" s="1"/>
    </row>
    <row r="120" spans="1:26" ht="15.75" customHeight="1">
      <c r="A120" s="7"/>
      <c r="B120" s="7"/>
      <c r="C120" s="8"/>
      <c r="D120" s="9"/>
      <c r="E120" s="9"/>
      <c r="F120" s="9"/>
      <c r="G120" s="7"/>
      <c r="H120" s="7"/>
      <c r="I120" s="7"/>
      <c r="J120" s="7"/>
      <c r="K120" s="7"/>
      <c r="L120" s="7"/>
      <c r="M120" s="7"/>
      <c r="N120" s="7"/>
      <c r="O120" s="7"/>
      <c r="P120" s="7"/>
      <c r="Q120" s="7"/>
      <c r="R120" s="7"/>
      <c r="S120" s="7"/>
      <c r="T120" s="7"/>
      <c r="U120" s="7"/>
      <c r="V120" s="7"/>
      <c r="W120" s="7"/>
      <c r="X120" s="7"/>
      <c r="Y120" s="1"/>
      <c r="Z120" s="1"/>
    </row>
    <row r="121" spans="1:26" ht="15.75" customHeight="1">
      <c r="A121" s="7"/>
      <c r="B121" s="7"/>
      <c r="C121" s="8"/>
      <c r="D121" s="9"/>
      <c r="E121" s="9"/>
      <c r="F121" s="9"/>
      <c r="G121" s="7"/>
      <c r="H121" s="7"/>
      <c r="I121" s="7"/>
      <c r="J121" s="7"/>
      <c r="K121" s="7"/>
      <c r="L121" s="7"/>
      <c r="M121" s="7"/>
      <c r="N121" s="7"/>
      <c r="O121" s="7"/>
      <c r="P121" s="7"/>
      <c r="Q121" s="7"/>
      <c r="R121" s="7"/>
      <c r="S121" s="7"/>
      <c r="T121" s="7"/>
      <c r="U121" s="7"/>
      <c r="V121" s="7"/>
      <c r="W121" s="7"/>
      <c r="X121" s="7"/>
      <c r="Y121" s="1"/>
      <c r="Z121" s="1"/>
    </row>
    <row r="122" spans="1:26" ht="15.75" customHeight="1">
      <c r="A122" s="7"/>
      <c r="B122" s="7"/>
      <c r="C122" s="8"/>
      <c r="D122" s="9"/>
      <c r="E122" s="9"/>
      <c r="F122" s="9"/>
      <c r="G122" s="7"/>
      <c r="H122" s="7"/>
      <c r="I122" s="7"/>
      <c r="J122" s="7"/>
      <c r="K122" s="7"/>
      <c r="L122" s="7"/>
      <c r="M122" s="7"/>
      <c r="N122" s="7"/>
      <c r="O122" s="7"/>
      <c r="P122" s="7"/>
      <c r="Q122" s="7"/>
      <c r="R122" s="7"/>
      <c r="S122" s="7"/>
      <c r="T122" s="7"/>
      <c r="U122" s="7"/>
      <c r="V122" s="7"/>
      <c r="W122" s="7"/>
      <c r="X122" s="7"/>
      <c r="Y122" s="1"/>
      <c r="Z122" s="1"/>
    </row>
    <row r="123" spans="1:26" ht="15.75" customHeight="1">
      <c r="A123" s="7"/>
      <c r="B123" s="7"/>
      <c r="C123" s="8"/>
      <c r="D123" s="9"/>
      <c r="E123" s="9"/>
      <c r="F123" s="9"/>
      <c r="G123" s="7"/>
      <c r="H123" s="7"/>
      <c r="I123" s="7"/>
      <c r="J123" s="7"/>
      <c r="K123" s="7"/>
      <c r="L123" s="7"/>
      <c r="M123" s="7"/>
      <c r="N123" s="7"/>
      <c r="O123" s="7"/>
      <c r="P123" s="7"/>
      <c r="Q123" s="7"/>
      <c r="R123" s="7"/>
      <c r="S123" s="7"/>
      <c r="T123" s="7"/>
      <c r="U123" s="7"/>
      <c r="V123" s="7"/>
      <c r="W123" s="7"/>
      <c r="X123" s="7"/>
      <c r="Y123" s="1"/>
      <c r="Z123" s="1"/>
    </row>
    <row r="124" spans="1:26" ht="15.75" customHeight="1">
      <c r="A124" s="7"/>
      <c r="B124" s="7"/>
      <c r="C124" s="8"/>
      <c r="D124" s="9"/>
      <c r="E124" s="9"/>
      <c r="F124" s="9"/>
      <c r="G124" s="7"/>
      <c r="H124" s="7"/>
      <c r="I124" s="7"/>
      <c r="J124" s="7"/>
      <c r="K124" s="7"/>
      <c r="L124" s="7"/>
      <c r="M124" s="7"/>
      <c r="N124" s="7"/>
      <c r="O124" s="7"/>
      <c r="P124" s="7"/>
      <c r="Q124" s="7"/>
      <c r="R124" s="7"/>
      <c r="S124" s="7"/>
      <c r="T124" s="7"/>
      <c r="U124" s="7"/>
      <c r="V124" s="7"/>
      <c r="W124" s="7"/>
      <c r="X124" s="7"/>
      <c r="Y124" s="1"/>
      <c r="Z124" s="1"/>
    </row>
    <row r="125" spans="1:26" ht="15.75" customHeight="1">
      <c r="A125" s="7"/>
      <c r="B125" s="7"/>
      <c r="C125" s="8"/>
      <c r="D125" s="9"/>
      <c r="E125" s="9"/>
      <c r="F125" s="9"/>
      <c r="G125" s="7"/>
      <c r="H125" s="7"/>
      <c r="I125" s="7"/>
      <c r="J125" s="7"/>
      <c r="K125" s="7"/>
      <c r="L125" s="7"/>
      <c r="M125" s="7"/>
      <c r="N125" s="7"/>
      <c r="O125" s="7"/>
      <c r="P125" s="7"/>
      <c r="Q125" s="7"/>
      <c r="R125" s="7"/>
      <c r="S125" s="7"/>
      <c r="T125" s="7"/>
      <c r="U125" s="7"/>
      <c r="V125" s="7"/>
      <c r="W125" s="7"/>
      <c r="X125" s="7"/>
      <c r="Y125" s="1"/>
      <c r="Z125" s="1"/>
    </row>
    <row r="126" spans="1:26" ht="15.75" customHeight="1">
      <c r="A126" s="7"/>
      <c r="B126" s="7"/>
      <c r="C126" s="8"/>
      <c r="D126" s="9"/>
      <c r="E126" s="9"/>
      <c r="F126" s="9"/>
      <c r="G126" s="7"/>
      <c r="H126" s="7"/>
      <c r="I126" s="7"/>
      <c r="J126" s="7"/>
      <c r="K126" s="7"/>
      <c r="L126" s="7"/>
      <c r="M126" s="7"/>
      <c r="N126" s="7"/>
      <c r="O126" s="7"/>
      <c r="P126" s="7"/>
      <c r="Q126" s="7"/>
      <c r="R126" s="7"/>
      <c r="S126" s="7"/>
      <c r="T126" s="7"/>
      <c r="U126" s="7"/>
      <c r="V126" s="7"/>
      <c r="W126" s="7"/>
      <c r="X126" s="7"/>
      <c r="Y126" s="1"/>
      <c r="Z126" s="1"/>
    </row>
    <row r="127" spans="1:26" ht="15.75" customHeight="1">
      <c r="A127" s="7"/>
      <c r="B127" s="7"/>
      <c r="C127" s="8"/>
      <c r="D127" s="9"/>
      <c r="E127" s="9"/>
      <c r="F127" s="9"/>
      <c r="G127" s="7"/>
      <c r="H127" s="7"/>
      <c r="I127" s="7"/>
      <c r="J127" s="7"/>
      <c r="K127" s="7"/>
      <c r="L127" s="7"/>
      <c r="M127" s="7"/>
      <c r="N127" s="7"/>
      <c r="O127" s="7"/>
      <c r="P127" s="7"/>
      <c r="Q127" s="7"/>
      <c r="R127" s="7"/>
      <c r="S127" s="7"/>
      <c r="T127" s="7"/>
      <c r="U127" s="7"/>
      <c r="V127" s="7"/>
      <c r="W127" s="7"/>
      <c r="X127" s="7"/>
      <c r="Y127" s="1"/>
      <c r="Z127" s="1"/>
    </row>
    <row r="128" spans="1:26" ht="15.75" customHeight="1">
      <c r="A128" s="7"/>
      <c r="B128" s="7"/>
      <c r="C128" s="8"/>
      <c r="D128" s="9"/>
      <c r="E128" s="9"/>
      <c r="F128" s="9"/>
      <c r="G128" s="7"/>
      <c r="H128" s="7"/>
      <c r="I128" s="7"/>
      <c r="J128" s="7"/>
      <c r="K128" s="7"/>
      <c r="L128" s="7"/>
      <c r="M128" s="7"/>
      <c r="N128" s="7"/>
      <c r="O128" s="7"/>
      <c r="P128" s="7"/>
      <c r="Q128" s="7"/>
      <c r="R128" s="7"/>
      <c r="S128" s="7"/>
      <c r="T128" s="7"/>
      <c r="U128" s="7"/>
      <c r="V128" s="7"/>
      <c r="W128" s="7"/>
      <c r="X128" s="7"/>
      <c r="Y128" s="1"/>
      <c r="Z128" s="1"/>
    </row>
    <row r="129" spans="1:26" ht="15.75" customHeight="1">
      <c r="A129" s="7"/>
      <c r="B129" s="7"/>
      <c r="C129" s="8"/>
      <c r="D129" s="9"/>
      <c r="E129" s="9"/>
      <c r="F129" s="9"/>
      <c r="G129" s="7"/>
      <c r="H129" s="7"/>
      <c r="I129" s="7"/>
      <c r="J129" s="7"/>
      <c r="K129" s="7"/>
      <c r="L129" s="7"/>
      <c r="M129" s="7"/>
      <c r="N129" s="7"/>
      <c r="O129" s="7"/>
      <c r="P129" s="7"/>
      <c r="Q129" s="7"/>
      <c r="R129" s="7"/>
      <c r="S129" s="7"/>
      <c r="T129" s="7"/>
      <c r="U129" s="7"/>
      <c r="V129" s="7"/>
      <c r="W129" s="7"/>
      <c r="X129" s="7"/>
      <c r="Y129" s="1"/>
      <c r="Z129" s="1"/>
    </row>
    <row r="130" spans="1:26" ht="15.75" customHeight="1">
      <c r="A130" s="7"/>
      <c r="B130" s="7"/>
      <c r="C130" s="8"/>
      <c r="D130" s="9"/>
      <c r="E130" s="9"/>
      <c r="F130" s="9"/>
      <c r="G130" s="7"/>
      <c r="H130" s="7"/>
      <c r="I130" s="7"/>
      <c r="J130" s="7"/>
      <c r="K130" s="7"/>
      <c r="L130" s="7"/>
      <c r="M130" s="7"/>
      <c r="N130" s="7"/>
      <c r="O130" s="7"/>
      <c r="P130" s="7"/>
      <c r="Q130" s="7"/>
      <c r="R130" s="7"/>
      <c r="S130" s="7"/>
      <c r="T130" s="7"/>
      <c r="U130" s="7"/>
      <c r="V130" s="7"/>
      <c r="W130" s="7"/>
      <c r="X130" s="7"/>
      <c r="Y130" s="1"/>
      <c r="Z130" s="1"/>
    </row>
    <row r="131" spans="1:26" ht="15.75" customHeight="1">
      <c r="A131" s="7"/>
      <c r="B131" s="7"/>
      <c r="C131" s="8"/>
      <c r="D131" s="9"/>
      <c r="E131" s="9"/>
      <c r="F131" s="9"/>
      <c r="G131" s="7"/>
      <c r="H131" s="7"/>
      <c r="I131" s="7"/>
      <c r="J131" s="7"/>
      <c r="K131" s="7"/>
      <c r="L131" s="7"/>
      <c r="M131" s="7"/>
      <c r="N131" s="7"/>
      <c r="O131" s="7"/>
      <c r="P131" s="7"/>
      <c r="Q131" s="7"/>
      <c r="R131" s="7"/>
      <c r="S131" s="7"/>
      <c r="T131" s="7"/>
      <c r="U131" s="7"/>
      <c r="V131" s="7"/>
      <c r="W131" s="7"/>
      <c r="X131" s="7"/>
      <c r="Y131" s="1"/>
      <c r="Z131" s="1"/>
    </row>
    <row r="132" spans="1:26" ht="15.75" customHeight="1">
      <c r="A132" s="7"/>
      <c r="B132" s="7"/>
      <c r="C132" s="8"/>
      <c r="D132" s="9"/>
      <c r="E132" s="9"/>
      <c r="F132" s="9"/>
      <c r="G132" s="7"/>
      <c r="H132" s="7"/>
      <c r="I132" s="7"/>
      <c r="J132" s="7"/>
      <c r="K132" s="7"/>
      <c r="L132" s="7"/>
      <c r="M132" s="7"/>
      <c r="N132" s="7"/>
      <c r="O132" s="7"/>
      <c r="P132" s="7"/>
      <c r="Q132" s="7"/>
      <c r="R132" s="7"/>
      <c r="S132" s="7"/>
      <c r="T132" s="7"/>
      <c r="U132" s="7"/>
      <c r="V132" s="7"/>
      <c r="W132" s="7"/>
      <c r="X132" s="7"/>
      <c r="Y132" s="1"/>
      <c r="Z132" s="1"/>
    </row>
    <row r="133" spans="1:26" ht="15.75" customHeight="1">
      <c r="A133" s="7"/>
      <c r="B133" s="7"/>
      <c r="C133" s="8"/>
      <c r="D133" s="9"/>
      <c r="E133" s="9"/>
      <c r="F133" s="9"/>
      <c r="G133" s="7"/>
      <c r="H133" s="7"/>
      <c r="I133" s="7"/>
      <c r="J133" s="7"/>
      <c r="K133" s="7"/>
      <c r="L133" s="7"/>
      <c r="M133" s="7"/>
      <c r="N133" s="7"/>
      <c r="O133" s="7"/>
      <c r="P133" s="7"/>
      <c r="Q133" s="7"/>
      <c r="R133" s="7"/>
      <c r="S133" s="7"/>
      <c r="T133" s="7"/>
      <c r="U133" s="7"/>
      <c r="V133" s="7"/>
      <c r="W133" s="7"/>
      <c r="X133" s="7"/>
      <c r="Y133" s="1"/>
      <c r="Z133" s="1"/>
    </row>
    <row r="134" spans="1:26" ht="15.75" customHeight="1">
      <c r="A134" s="7"/>
      <c r="B134" s="7"/>
      <c r="C134" s="8"/>
      <c r="D134" s="9"/>
      <c r="E134" s="9"/>
      <c r="F134" s="9"/>
      <c r="G134" s="7"/>
      <c r="H134" s="7"/>
      <c r="I134" s="7"/>
      <c r="J134" s="7"/>
      <c r="K134" s="7"/>
      <c r="L134" s="7"/>
      <c r="M134" s="7"/>
      <c r="N134" s="7"/>
      <c r="O134" s="7"/>
      <c r="P134" s="7"/>
      <c r="Q134" s="7"/>
      <c r="R134" s="7"/>
      <c r="S134" s="7"/>
      <c r="T134" s="7"/>
      <c r="U134" s="7"/>
      <c r="V134" s="7"/>
      <c r="W134" s="7"/>
      <c r="X134" s="7"/>
      <c r="Y134" s="1"/>
      <c r="Z134" s="1"/>
    </row>
    <row r="135" spans="1:26" ht="15.75" customHeight="1">
      <c r="A135" s="7"/>
      <c r="B135" s="7"/>
      <c r="C135" s="8"/>
      <c r="D135" s="9"/>
      <c r="E135" s="9"/>
      <c r="F135" s="9"/>
      <c r="G135" s="7"/>
      <c r="H135" s="7"/>
      <c r="I135" s="7"/>
      <c r="J135" s="7"/>
      <c r="K135" s="7"/>
      <c r="L135" s="7"/>
      <c r="M135" s="7"/>
      <c r="N135" s="7"/>
      <c r="O135" s="7"/>
      <c r="P135" s="7"/>
      <c r="Q135" s="7"/>
      <c r="R135" s="7"/>
      <c r="S135" s="7"/>
      <c r="T135" s="7"/>
      <c r="U135" s="7"/>
      <c r="V135" s="7"/>
      <c r="W135" s="7"/>
      <c r="X135" s="7"/>
      <c r="Y135" s="1"/>
      <c r="Z135" s="1"/>
    </row>
    <row r="136" spans="1:26" ht="15.75" customHeight="1">
      <c r="A136" s="7"/>
      <c r="B136" s="7"/>
      <c r="C136" s="8"/>
      <c r="D136" s="9"/>
      <c r="E136" s="9"/>
      <c r="F136" s="9"/>
      <c r="G136" s="7"/>
      <c r="H136" s="7"/>
      <c r="I136" s="7"/>
      <c r="J136" s="7"/>
      <c r="K136" s="7"/>
      <c r="L136" s="7"/>
      <c r="M136" s="7"/>
      <c r="N136" s="7"/>
      <c r="O136" s="7"/>
      <c r="P136" s="7"/>
      <c r="Q136" s="7"/>
      <c r="R136" s="7"/>
      <c r="S136" s="7"/>
      <c r="T136" s="7"/>
      <c r="U136" s="7"/>
      <c r="V136" s="7"/>
      <c r="W136" s="7"/>
      <c r="X136" s="7"/>
      <c r="Y136" s="1"/>
      <c r="Z136" s="1"/>
    </row>
    <row r="137" spans="1:26" ht="15.75" customHeight="1">
      <c r="A137" s="7"/>
      <c r="B137" s="7"/>
      <c r="C137" s="8"/>
      <c r="D137" s="9"/>
      <c r="E137" s="9"/>
      <c r="F137" s="9"/>
      <c r="G137" s="7"/>
      <c r="H137" s="7"/>
      <c r="I137" s="7"/>
      <c r="J137" s="7"/>
      <c r="K137" s="7"/>
      <c r="L137" s="7"/>
      <c r="M137" s="7"/>
      <c r="N137" s="7"/>
      <c r="O137" s="7"/>
      <c r="P137" s="7"/>
      <c r="Q137" s="7"/>
      <c r="R137" s="7"/>
      <c r="S137" s="7"/>
      <c r="T137" s="7"/>
      <c r="U137" s="7"/>
      <c r="V137" s="7"/>
      <c r="W137" s="7"/>
      <c r="X137" s="7"/>
      <c r="Y137" s="1"/>
      <c r="Z137" s="1"/>
    </row>
    <row r="138" spans="1:26" ht="15.75" customHeight="1">
      <c r="A138" s="7"/>
      <c r="B138" s="7"/>
      <c r="C138" s="8"/>
      <c r="D138" s="9"/>
      <c r="E138" s="9"/>
      <c r="F138" s="9"/>
      <c r="G138" s="7"/>
      <c r="H138" s="7"/>
      <c r="I138" s="7"/>
      <c r="J138" s="7"/>
      <c r="K138" s="7"/>
      <c r="L138" s="7"/>
      <c r="M138" s="7"/>
      <c r="N138" s="7"/>
      <c r="O138" s="7"/>
      <c r="P138" s="7"/>
      <c r="Q138" s="7"/>
      <c r="R138" s="7"/>
      <c r="S138" s="7"/>
      <c r="T138" s="7"/>
      <c r="U138" s="7"/>
      <c r="V138" s="7"/>
      <c r="W138" s="7"/>
      <c r="X138" s="7"/>
      <c r="Y138" s="1"/>
      <c r="Z138" s="1"/>
    </row>
    <row r="139" spans="1:26" ht="15.75" customHeight="1">
      <c r="A139" s="7"/>
      <c r="B139" s="7"/>
      <c r="C139" s="8"/>
      <c r="D139" s="9"/>
      <c r="E139" s="9"/>
      <c r="F139" s="9"/>
      <c r="G139" s="7"/>
      <c r="H139" s="7"/>
      <c r="I139" s="7"/>
      <c r="J139" s="7"/>
      <c r="K139" s="7"/>
      <c r="L139" s="7"/>
      <c r="M139" s="7"/>
      <c r="N139" s="7"/>
      <c r="O139" s="7"/>
      <c r="P139" s="7"/>
      <c r="Q139" s="7"/>
      <c r="R139" s="7"/>
      <c r="S139" s="7"/>
      <c r="T139" s="7"/>
      <c r="U139" s="7"/>
      <c r="V139" s="7"/>
      <c r="W139" s="7"/>
      <c r="X139" s="7"/>
      <c r="Y139" s="1"/>
      <c r="Z139" s="1"/>
    </row>
    <row r="140" spans="1:26" ht="15.75" customHeight="1">
      <c r="A140" s="7"/>
      <c r="B140" s="7"/>
      <c r="C140" s="8"/>
      <c r="D140" s="9"/>
      <c r="E140" s="9"/>
      <c r="F140" s="9"/>
      <c r="G140" s="7"/>
      <c r="H140" s="7"/>
      <c r="I140" s="7"/>
      <c r="J140" s="7"/>
      <c r="K140" s="7"/>
      <c r="L140" s="7"/>
      <c r="M140" s="7"/>
      <c r="N140" s="7"/>
      <c r="O140" s="7"/>
      <c r="P140" s="7"/>
      <c r="Q140" s="7"/>
      <c r="R140" s="7"/>
      <c r="S140" s="7"/>
      <c r="T140" s="7"/>
      <c r="U140" s="7"/>
      <c r="V140" s="7"/>
      <c r="W140" s="7"/>
      <c r="X140" s="7"/>
      <c r="Y140" s="1"/>
      <c r="Z140" s="1"/>
    </row>
    <row r="141" spans="1:26" ht="15.75" customHeight="1">
      <c r="A141" s="7"/>
      <c r="B141" s="7"/>
      <c r="C141" s="8"/>
      <c r="D141" s="9"/>
      <c r="E141" s="9"/>
      <c r="F141" s="9"/>
      <c r="G141" s="7"/>
      <c r="H141" s="7"/>
      <c r="I141" s="7"/>
      <c r="J141" s="7"/>
      <c r="K141" s="7"/>
      <c r="L141" s="7"/>
      <c r="M141" s="7"/>
      <c r="N141" s="7"/>
      <c r="O141" s="7"/>
      <c r="P141" s="7"/>
      <c r="Q141" s="7"/>
      <c r="R141" s="7"/>
      <c r="S141" s="7"/>
      <c r="T141" s="7"/>
      <c r="U141" s="7"/>
      <c r="V141" s="7"/>
      <c r="W141" s="7"/>
      <c r="X141" s="7"/>
      <c r="Y141" s="1"/>
      <c r="Z141" s="1"/>
    </row>
    <row r="142" spans="1:26" ht="15.75" customHeight="1">
      <c r="A142" s="7"/>
      <c r="B142" s="7"/>
      <c r="C142" s="8"/>
      <c r="D142" s="9"/>
      <c r="E142" s="9"/>
      <c r="F142" s="9"/>
      <c r="G142" s="7"/>
      <c r="H142" s="7"/>
      <c r="I142" s="7"/>
      <c r="J142" s="7"/>
      <c r="K142" s="7"/>
      <c r="L142" s="7"/>
      <c r="M142" s="7"/>
      <c r="N142" s="7"/>
      <c r="O142" s="7"/>
      <c r="P142" s="7"/>
      <c r="Q142" s="7"/>
      <c r="R142" s="7"/>
      <c r="S142" s="7"/>
      <c r="T142" s="7"/>
      <c r="U142" s="7"/>
      <c r="V142" s="7"/>
      <c r="W142" s="7"/>
      <c r="X142" s="7"/>
      <c r="Y142" s="1"/>
      <c r="Z142" s="1"/>
    </row>
    <row r="143" spans="1:26" ht="15.75" customHeight="1">
      <c r="A143" s="7"/>
      <c r="B143" s="7"/>
      <c r="C143" s="8"/>
      <c r="D143" s="9"/>
      <c r="E143" s="9"/>
      <c r="F143" s="9"/>
      <c r="G143" s="7"/>
      <c r="H143" s="7"/>
      <c r="I143" s="7"/>
      <c r="J143" s="7"/>
      <c r="K143" s="7"/>
      <c r="L143" s="7"/>
      <c r="M143" s="7"/>
      <c r="N143" s="7"/>
      <c r="O143" s="7"/>
      <c r="P143" s="7"/>
      <c r="Q143" s="7"/>
      <c r="R143" s="7"/>
      <c r="S143" s="7"/>
      <c r="T143" s="7"/>
      <c r="U143" s="7"/>
      <c r="V143" s="7"/>
      <c r="W143" s="7"/>
      <c r="X143" s="7"/>
      <c r="Y143" s="1"/>
      <c r="Z143" s="1"/>
    </row>
    <row r="144" spans="1:26" ht="15.75" customHeight="1">
      <c r="A144" s="7"/>
      <c r="B144" s="7"/>
      <c r="C144" s="8"/>
      <c r="D144" s="9"/>
      <c r="E144" s="9"/>
      <c r="F144" s="9"/>
      <c r="G144" s="7"/>
      <c r="H144" s="7"/>
      <c r="I144" s="7"/>
      <c r="J144" s="7"/>
      <c r="K144" s="7"/>
      <c r="L144" s="7"/>
      <c r="M144" s="7"/>
      <c r="N144" s="7"/>
      <c r="O144" s="7"/>
      <c r="P144" s="7"/>
      <c r="Q144" s="7"/>
      <c r="R144" s="7"/>
      <c r="S144" s="7"/>
      <c r="T144" s="7"/>
      <c r="U144" s="7"/>
      <c r="V144" s="7"/>
      <c r="W144" s="7"/>
      <c r="X144" s="7"/>
      <c r="Y144" s="1"/>
      <c r="Z144" s="1"/>
    </row>
    <row r="145" spans="1:26" ht="15.75" customHeight="1">
      <c r="A145" s="7"/>
      <c r="B145" s="7"/>
      <c r="C145" s="8"/>
      <c r="D145" s="9"/>
      <c r="E145" s="9"/>
      <c r="F145" s="9"/>
      <c r="G145" s="7"/>
      <c r="H145" s="7"/>
      <c r="I145" s="7"/>
      <c r="J145" s="7"/>
      <c r="K145" s="7"/>
      <c r="L145" s="7"/>
      <c r="M145" s="7"/>
      <c r="N145" s="7"/>
      <c r="O145" s="7"/>
      <c r="P145" s="7"/>
      <c r="Q145" s="7"/>
      <c r="R145" s="7"/>
      <c r="S145" s="7"/>
      <c r="T145" s="7"/>
      <c r="U145" s="7"/>
      <c r="V145" s="7"/>
      <c r="W145" s="7"/>
      <c r="X145" s="7"/>
      <c r="Y145" s="1"/>
      <c r="Z145" s="1"/>
    </row>
    <row r="146" spans="1:26" ht="15.75" customHeight="1">
      <c r="A146" s="7"/>
      <c r="B146" s="7"/>
      <c r="C146" s="8"/>
      <c r="D146" s="9"/>
      <c r="E146" s="9"/>
      <c r="F146" s="9"/>
      <c r="G146" s="7"/>
      <c r="H146" s="7"/>
      <c r="I146" s="7"/>
      <c r="J146" s="7"/>
      <c r="K146" s="7"/>
      <c r="L146" s="7"/>
      <c r="M146" s="7"/>
      <c r="N146" s="7"/>
      <c r="O146" s="7"/>
      <c r="P146" s="7"/>
      <c r="Q146" s="7"/>
      <c r="R146" s="7"/>
      <c r="S146" s="7"/>
      <c r="T146" s="7"/>
      <c r="U146" s="7"/>
      <c r="V146" s="7"/>
      <c r="W146" s="7"/>
      <c r="X146" s="7"/>
      <c r="Y146" s="1"/>
      <c r="Z146" s="1"/>
    </row>
    <row r="147" spans="1:26" ht="15.75" customHeight="1">
      <c r="A147" s="7"/>
      <c r="B147" s="7"/>
      <c r="C147" s="8"/>
      <c r="D147" s="9"/>
      <c r="E147" s="9"/>
      <c r="F147" s="9"/>
      <c r="G147" s="7"/>
      <c r="H147" s="7"/>
      <c r="I147" s="7"/>
      <c r="J147" s="7"/>
      <c r="K147" s="7"/>
      <c r="L147" s="7"/>
      <c r="M147" s="7"/>
      <c r="N147" s="7"/>
      <c r="O147" s="7"/>
      <c r="P147" s="7"/>
      <c r="Q147" s="7"/>
      <c r="R147" s="7"/>
      <c r="S147" s="7"/>
      <c r="T147" s="7"/>
      <c r="U147" s="7"/>
      <c r="V147" s="7"/>
      <c r="W147" s="7"/>
      <c r="X147" s="7"/>
      <c r="Y147" s="1"/>
      <c r="Z147" s="1"/>
    </row>
    <row r="148" spans="1:26" ht="15.75" customHeight="1">
      <c r="A148" s="7"/>
      <c r="B148" s="7"/>
      <c r="C148" s="8"/>
      <c r="D148" s="9"/>
      <c r="E148" s="9"/>
      <c r="F148" s="9"/>
      <c r="G148" s="7"/>
      <c r="H148" s="7"/>
      <c r="I148" s="7"/>
      <c r="J148" s="7"/>
      <c r="K148" s="7"/>
      <c r="L148" s="7"/>
      <c r="M148" s="7"/>
      <c r="N148" s="7"/>
      <c r="O148" s="7"/>
      <c r="P148" s="7"/>
      <c r="Q148" s="7"/>
      <c r="R148" s="7"/>
      <c r="S148" s="7"/>
      <c r="T148" s="7"/>
      <c r="U148" s="7"/>
      <c r="V148" s="7"/>
      <c r="W148" s="7"/>
      <c r="X148" s="7"/>
      <c r="Y148" s="1"/>
      <c r="Z148" s="1"/>
    </row>
    <row r="149" spans="1:26" ht="15.75" customHeight="1">
      <c r="A149" s="7"/>
      <c r="B149" s="7"/>
      <c r="C149" s="8"/>
      <c r="D149" s="9"/>
      <c r="E149" s="9"/>
      <c r="F149" s="9"/>
      <c r="G149" s="7"/>
      <c r="H149" s="7"/>
      <c r="I149" s="7"/>
      <c r="J149" s="7"/>
      <c r="K149" s="7"/>
      <c r="L149" s="7"/>
      <c r="M149" s="7"/>
      <c r="N149" s="7"/>
      <c r="O149" s="7"/>
      <c r="P149" s="7"/>
      <c r="Q149" s="7"/>
      <c r="R149" s="7"/>
      <c r="S149" s="7"/>
      <c r="T149" s="7"/>
      <c r="U149" s="7"/>
      <c r="V149" s="7"/>
      <c r="W149" s="7"/>
      <c r="X149" s="7"/>
      <c r="Y149" s="1"/>
      <c r="Z149" s="1"/>
    </row>
    <row r="150" spans="1:26" ht="15.75" customHeight="1">
      <c r="A150" s="7"/>
      <c r="B150" s="7"/>
      <c r="C150" s="8"/>
      <c r="D150" s="9"/>
      <c r="E150" s="9"/>
      <c r="F150" s="9"/>
      <c r="G150" s="7"/>
      <c r="H150" s="7"/>
      <c r="I150" s="7"/>
      <c r="J150" s="7"/>
      <c r="K150" s="7"/>
      <c r="L150" s="7"/>
      <c r="M150" s="7"/>
      <c r="N150" s="7"/>
      <c r="O150" s="7"/>
      <c r="P150" s="7"/>
      <c r="Q150" s="7"/>
      <c r="R150" s="7"/>
      <c r="S150" s="7"/>
      <c r="T150" s="7"/>
      <c r="U150" s="7"/>
      <c r="V150" s="7"/>
      <c r="W150" s="7"/>
      <c r="X150" s="7"/>
      <c r="Y150" s="1"/>
      <c r="Z150" s="1"/>
    </row>
    <row r="151" spans="1:26" ht="15.75" customHeight="1">
      <c r="A151" s="7"/>
      <c r="B151" s="7"/>
      <c r="C151" s="8"/>
      <c r="D151" s="9"/>
      <c r="E151" s="9"/>
      <c r="F151" s="9"/>
      <c r="G151" s="7"/>
      <c r="H151" s="7"/>
      <c r="I151" s="7"/>
      <c r="J151" s="7"/>
      <c r="K151" s="7"/>
      <c r="L151" s="7"/>
      <c r="M151" s="7"/>
      <c r="N151" s="7"/>
      <c r="O151" s="7"/>
      <c r="P151" s="7"/>
      <c r="Q151" s="7"/>
      <c r="R151" s="7"/>
      <c r="S151" s="7"/>
      <c r="T151" s="7"/>
      <c r="U151" s="7"/>
      <c r="V151" s="7"/>
      <c r="W151" s="7"/>
      <c r="X151" s="7"/>
      <c r="Y151" s="1"/>
      <c r="Z151" s="1"/>
    </row>
    <row r="152" spans="1:26" ht="15.75" customHeight="1">
      <c r="A152" s="7"/>
      <c r="B152" s="7"/>
      <c r="C152" s="8"/>
      <c r="D152" s="9"/>
      <c r="E152" s="9"/>
      <c r="F152" s="9"/>
      <c r="G152" s="7"/>
      <c r="H152" s="7"/>
      <c r="I152" s="7"/>
      <c r="J152" s="7"/>
      <c r="K152" s="7"/>
      <c r="L152" s="7"/>
      <c r="M152" s="7"/>
      <c r="N152" s="7"/>
      <c r="O152" s="7"/>
      <c r="P152" s="7"/>
      <c r="Q152" s="7"/>
      <c r="R152" s="7"/>
      <c r="S152" s="7"/>
      <c r="T152" s="7"/>
      <c r="U152" s="7"/>
      <c r="V152" s="7"/>
      <c r="W152" s="7"/>
      <c r="X152" s="7"/>
      <c r="Y152" s="1"/>
      <c r="Z152" s="1"/>
    </row>
    <row r="153" spans="1:26" ht="15.75" customHeight="1">
      <c r="A153" s="7"/>
      <c r="B153" s="7"/>
      <c r="C153" s="8"/>
      <c r="D153" s="9"/>
      <c r="E153" s="9"/>
      <c r="F153" s="9"/>
      <c r="G153" s="7"/>
      <c r="H153" s="7"/>
      <c r="I153" s="7"/>
      <c r="J153" s="7"/>
      <c r="K153" s="7"/>
      <c r="L153" s="7"/>
      <c r="M153" s="7"/>
      <c r="N153" s="7"/>
      <c r="O153" s="7"/>
      <c r="P153" s="7"/>
      <c r="Q153" s="7"/>
      <c r="R153" s="7"/>
      <c r="S153" s="7"/>
      <c r="T153" s="7"/>
      <c r="U153" s="7"/>
      <c r="V153" s="7"/>
      <c r="W153" s="7"/>
      <c r="X153" s="7"/>
      <c r="Y153" s="1"/>
      <c r="Z153" s="1"/>
    </row>
    <row r="154" spans="1:26" ht="15.75" customHeight="1">
      <c r="A154" s="7"/>
      <c r="B154" s="7"/>
      <c r="C154" s="8"/>
      <c r="D154" s="9"/>
      <c r="E154" s="9"/>
      <c r="F154" s="9"/>
      <c r="G154" s="7"/>
      <c r="H154" s="7"/>
      <c r="I154" s="7"/>
      <c r="J154" s="7"/>
      <c r="K154" s="7"/>
      <c r="L154" s="7"/>
      <c r="M154" s="7"/>
      <c r="N154" s="7"/>
      <c r="O154" s="7"/>
      <c r="P154" s="7"/>
      <c r="Q154" s="7"/>
      <c r="R154" s="7"/>
      <c r="S154" s="7"/>
      <c r="T154" s="7"/>
      <c r="U154" s="7"/>
      <c r="V154" s="7"/>
      <c r="W154" s="7"/>
      <c r="X154" s="7"/>
      <c r="Y154" s="1"/>
      <c r="Z154" s="1"/>
    </row>
    <row r="155" spans="1:26" ht="15.75" customHeight="1">
      <c r="A155" s="7"/>
      <c r="B155" s="7"/>
      <c r="C155" s="8"/>
      <c r="D155" s="9"/>
      <c r="E155" s="9"/>
      <c r="F155" s="9"/>
      <c r="G155" s="7"/>
      <c r="H155" s="7"/>
      <c r="I155" s="7"/>
      <c r="J155" s="7"/>
      <c r="K155" s="7"/>
      <c r="L155" s="7"/>
      <c r="M155" s="7"/>
      <c r="N155" s="7"/>
      <c r="O155" s="7"/>
      <c r="P155" s="7"/>
      <c r="Q155" s="7"/>
      <c r="R155" s="7"/>
      <c r="S155" s="7"/>
      <c r="T155" s="7"/>
      <c r="U155" s="7"/>
      <c r="V155" s="7"/>
      <c r="W155" s="7"/>
      <c r="X155" s="7"/>
      <c r="Y155" s="1"/>
      <c r="Z155" s="1"/>
    </row>
    <row r="156" spans="1:26" ht="15.75" customHeight="1">
      <c r="A156" s="7"/>
      <c r="B156" s="7"/>
      <c r="C156" s="8"/>
      <c r="D156" s="9"/>
      <c r="E156" s="9"/>
      <c r="F156" s="9"/>
      <c r="G156" s="7"/>
      <c r="H156" s="7"/>
      <c r="I156" s="7"/>
      <c r="J156" s="7"/>
      <c r="K156" s="7"/>
      <c r="L156" s="7"/>
      <c r="M156" s="7"/>
      <c r="N156" s="7"/>
      <c r="O156" s="7"/>
      <c r="P156" s="7"/>
      <c r="Q156" s="7"/>
      <c r="R156" s="7"/>
      <c r="S156" s="7"/>
      <c r="T156" s="7"/>
      <c r="U156" s="7"/>
      <c r="V156" s="7"/>
      <c r="W156" s="7"/>
      <c r="X156" s="7"/>
      <c r="Y156" s="1"/>
      <c r="Z156" s="1"/>
    </row>
    <row r="157" spans="1:26" ht="15.75" customHeight="1">
      <c r="A157" s="7"/>
      <c r="B157" s="7"/>
      <c r="C157" s="8"/>
      <c r="D157" s="9"/>
      <c r="E157" s="9"/>
      <c r="F157" s="9"/>
      <c r="G157" s="7"/>
      <c r="H157" s="7"/>
      <c r="I157" s="7"/>
      <c r="J157" s="7"/>
      <c r="K157" s="7"/>
      <c r="L157" s="7"/>
      <c r="M157" s="7"/>
      <c r="N157" s="7"/>
      <c r="O157" s="7"/>
      <c r="P157" s="7"/>
      <c r="Q157" s="7"/>
      <c r="R157" s="7"/>
      <c r="S157" s="7"/>
      <c r="T157" s="7"/>
      <c r="U157" s="7"/>
      <c r="V157" s="7"/>
      <c r="W157" s="7"/>
      <c r="X157" s="7"/>
      <c r="Y157" s="1"/>
      <c r="Z157" s="1"/>
    </row>
    <row r="158" spans="1:26" ht="15.75" customHeight="1">
      <c r="A158" s="7"/>
      <c r="B158" s="7"/>
      <c r="C158" s="8"/>
      <c r="D158" s="9"/>
      <c r="E158" s="9"/>
      <c r="F158" s="9"/>
      <c r="G158" s="7"/>
      <c r="H158" s="7"/>
      <c r="I158" s="7"/>
      <c r="J158" s="7"/>
      <c r="K158" s="7"/>
      <c r="L158" s="7"/>
      <c r="M158" s="7"/>
      <c r="N158" s="7"/>
      <c r="O158" s="7"/>
      <c r="P158" s="7"/>
      <c r="Q158" s="7"/>
      <c r="R158" s="7"/>
      <c r="S158" s="7"/>
      <c r="T158" s="7"/>
      <c r="U158" s="7"/>
      <c r="V158" s="7"/>
      <c r="W158" s="7"/>
      <c r="X158" s="7"/>
      <c r="Y158" s="1"/>
      <c r="Z158" s="1"/>
    </row>
    <row r="159" spans="1:26" ht="15.75" customHeight="1">
      <c r="A159" s="7"/>
      <c r="B159" s="7"/>
      <c r="C159" s="8"/>
      <c r="D159" s="9"/>
      <c r="E159" s="9"/>
      <c r="F159" s="9"/>
      <c r="G159" s="7"/>
      <c r="H159" s="7"/>
      <c r="I159" s="7"/>
      <c r="J159" s="7"/>
      <c r="K159" s="7"/>
      <c r="L159" s="7"/>
      <c r="M159" s="7"/>
      <c r="N159" s="7"/>
      <c r="O159" s="7"/>
      <c r="P159" s="7"/>
      <c r="Q159" s="7"/>
      <c r="R159" s="7"/>
      <c r="S159" s="7"/>
      <c r="T159" s="7"/>
      <c r="U159" s="7"/>
      <c r="V159" s="7"/>
      <c r="W159" s="7"/>
      <c r="X159" s="7"/>
      <c r="Y159" s="1"/>
      <c r="Z159" s="1"/>
    </row>
    <row r="160" spans="1:26" ht="15.75" customHeight="1">
      <c r="A160" s="7"/>
      <c r="B160" s="7"/>
      <c r="C160" s="8"/>
      <c r="D160" s="9"/>
      <c r="E160" s="9"/>
      <c r="F160" s="9"/>
      <c r="G160" s="7"/>
      <c r="H160" s="7"/>
      <c r="I160" s="7"/>
      <c r="J160" s="7"/>
      <c r="K160" s="7"/>
      <c r="L160" s="7"/>
      <c r="M160" s="7"/>
      <c r="N160" s="7"/>
      <c r="O160" s="7"/>
      <c r="P160" s="7"/>
      <c r="Q160" s="7"/>
      <c r="R160" s="7"/>
      <c r="S160" s="7"/>
      <c r="T160" s="7"/>
      <c r="U160" s="7"/>
      <c r="V160" s="7"/>
      <c r="W160" s="7"/>
      <c r="X160" s="7"/>
      <c r="Y160" s="1"/>
      <c r="Z160" s="1"/>
    </row>
    <row r="161" spans="1:26" ht="15.75" customHeight="1">
      <c r="A161" s="7"/>
      <c r="B161" s="7"/>
      <c r="C161" s="8"/>
      <c r="D161" s="9"/>
      <c r="E161" s="9"/>
      <c r="F161" s="9"/>
      <c r="G161" s="7"/>
      <c r="H161" s="7"/>
      <c r="I161" s="7"/>
      <c r="J161" s="7"/>
      <c r="K161" s="7"/>
      <c r="L161" s="7"/>
      <c r="M161" s="7"/>
      <c r="N161" s="7"/>
      <c r="O161" s="7"/>
      <c r="P161" s="7"/>
      <c r="Q161" s="7"/>
      <c r="R161" s="7"/>
      <c r="S161" s="7"/>
      <c r="T161" s="7"/>
      <c r="U161" s="7"/>
      <c r="V161" s="7"/>
      <c r="W161" s="7"/>
      <c r="X161" s="7"/>
      <c r="Y161" s="1"/>
      <c r="Z161" s="1"/>
    </row>
    <row r="162" spans="1:26" ht="15.75" customHeight="1">
      <c r="A162" s="7"/>
      <c r="B162" s="7"/>
      <c r="C162" s="8"/>
      <c r="D162" s="9"/>
      <c r="E162" s="9"/>
      <c r="F162" s="9"/>
      <c r="G162" s="7"/>
      <c r="H162" s="7"/>
      <c r="I162" s="7"/>
      <c r="J162" s="7"/>
      <c r="K162" s="7"/>
      <c r="L162" s="7"/>
      <c r="M162" s="7"/>
      <c r="N162" s="7"/>
      <c r="O162" s="7"/>
      <c r="P162" s="7"/>
      <c r="Q162" s="7"/>
      <c r="R162" s="7"/>
      <c r="S162" s="7"/>
      <c r="T162" s="7"/>
      <c r="U162" s="7"/>
      <c r="V162" s="7"/>
      <c r="W162" s="7"/>
      <c r="X162" s="7"/>
      <c r="Y162" s="1"/>
      <c r="Z162" s="1"/>
    </row>
    <row r="163" spans="1:26" ht="15.75" customHeight="1">
      <c r="A163" s="7"/>
      <c r="B163" s="7"/>
      <c r="C163" s="8"/>
      <c r="D163" s="9"/>
      <c r="E163" s="9"/>
      <c r="F163" s="9"/>
      <c r="G163" s="7"/>
      <c r="H163" s="7"/>
      <c r="I163" s="7"/>
      <c r="J163" s="7"/>
      <c r="K163" s="7"/>
      <c r="L163" s="7"/>
      <c r="M163" s="7"/>
      <c r="N163" s="7"/>
      <c r="O163" s="7"/>
      <c r="P163" s="7"/>
      <c r="Q163" s="7"/>
      <c r="R163" s="7"/>
      <c r="S163" s="7"/>
      <c r="T163" s="7"/>
      <c r="U163" s="7"/>
      <c r="V163" s="7"/>
      <c r="W163" s="7"/>
      <c r="X163" s="7"/>
      <c r="Y163" s="1"/>
      <c r="Z163" s="1"/>
    </row>
    <row r="164" spans="1:26" ht="15.75" customHeight="1">
      <c r="A164" s="7"/>
      <c r="B164" s="7"/>
      <c r="C164" s="8"/>
      <c r="D164" s="9"/>
      <c r="E164" s="9"/>
      <c r="F164" s="9"/>
      <c r="G164" s="7"/>
      <c r="H164" s="7"/>
      <c r="I164" s="7"/>
      <c r="J164" s="7"/>
      <c r="K164" s="7"/>
      <c r="L164" s="7"/>
      <c r="M164" s="7"/>
      <c r="N164" s="7"/>
      <c r="O164" s="7"/>
      <c r="P164" s="7"/>
      <c r="Q164" s="7"/>
      <c r="R164" s="7"/>
      <c r="S164" s="7"/>
      <c r="T164" s="7"/>
      <c r="U164" s="7"/>
      <c r="V164" s="7"/>
      <c r="W164" s="7"/>
      <c r="X164" s="7"/>
      <c r="Y164" s="1"/>
      <c r="Z164" s="1"/>
    </row>
    <row r="165" spans="1:26" ht="15.75" customHeight="1">
      <c r="A165" s="7"/>
      <c r="B165" s="7"/>
      <c r="C165" s="8"/>
      <c r="D165" s="9"/>
      <c r="E165" s="9"/>
      <c r="F165" s="9"/>
      <c r="G165" s="7"/>
      <c r="H165" s="7"/>
      <c r="I165" s="7"/>
      <c r="J165" s="7"/>
      <c r="K165" s="7"/>
      <c r="L165" s="7"/>
      <c r="M165" s="7"/>
      <c r="N165" s="7"/>
      <c r="O165" s="7"/>
      <c r="P165" s="7"/>
      <c r="Q165" s="7"/>
      <c r="R165" s="7"/>
      <c r="S165" s="7"/>
      <c r="T165" s="7"/>
      <c r="U165" s="7"/>
      <c r="V165" s="7"/>
      <c r="W165" s="7"/>
      <c r="X165" s="7"/>
      <c r="Y165" s="1"/>
      <c r="Z165" s="1"/>
    </row>
    <row r="166" spans="1:26" ht="15.75" customHeight="1">
      <c r="A166" s="7"/>
      <c r="B166" s="7"/>
      <c r="C166" s="8"/>
      <c r="D166" s="9"/>
      <c r="E166" s="9"/>
      <c r="F166" s="9"/>
      <c r="G166" s="7"/>
      <c r="H166" s="7"/>
      <c r="I166" s="7"/>
      <c r="J166" s="7"/>
      <c r="K166" s="7"/>
      <c r="L166" s="7"/>
      <c r="M166" s="7"/>
      <c r="N166" s="7"/>
      <c r="O166" s="7"/>
      <c r="P166" s="7"/>
      <c r="Q166" s="7"/>
      <c r="R166" s="7"/>
      <c r="S166" s="7"/>
      <c r="T166" s="7"/>
      <c r="U166" s="7"/>
      <c r="V166" s="7"/>
      <c r="W166" s="7"/>
      <c r="X166" s="7"/>
      <c r="Y166" s="1"/>
      <c r="Z166" s="1"/>
    </row>
    <row r="167" spans="1:26" ht="15.75" customHeight="1">
      <c r="A167" s="7"/>
      <c r="B167" s="7"/>
      <c r="C167" s="8"/>
      <c r="D167" s="9"/>
      <c r="E167" s="9"/>
      <c r="F167" s="9"/>
      <c r="G167" s="7"/>
      <c r="H167" s="7"/>
      <c r="I167" s="7"/>
      <c r="J167" s="7"/>
      <c r="K167" s="7"/>
      <c r="L167" s="7"/>
      <c r="M167" s="7"/>
      <c r="N167" s="7"/>
      <c r="O167" s="7"/>
      <c r="P167" s="7"/>
      <c r="Q167" s="7"/>
      <c r="R167" s="7"/>
      <c r="S167" s="7"/>
      <c r="T167" s="7"/>
      <c r="U167" s="7"/>
      <c r="V167" s="7"/>
      <c r="W167" s="7"/>
      <c r="X167" s="7"/>
      <c r="Y167" s="1"/>
      <c r="Z167" s="1"/>
    </row>
    <row r="168" spans="1:26" ht="15.75" customHeight="1">
      <c r="A168" s="7"/>
      <c r="B168" s="7"/>
      <c r="C168" s="8"/>
      <c r="D168" s="9"/>
      <c r="E168" s="9"/>
      <c r="F168" s="9"/>
      <c r="G168" s="7"/>
      <c r="H168" s="7"/>
      <c r="I168" s="7"/>
      <c r="J168" s="7"/>
      <c r="K168" s="7"/>
      <c r="L168" s="7"/>
      <c r="M168" s="7"/>
      <c r="N168" s="7"/>
      <c r="O168" s="7"/>
      <c r="P168" s="7"/>
      <c r="Q168" s="7"/>
      <c r="R168" s="7"/>
      <c r="S168" s="7"/>
      <c r="T168" s="7"/>
      <c r="U168" s="7"/>
      <c r="V168" s="7"/>
      <c r="W168" s="7"/>
      <c r="X168" s="7"/>
      <c r="Y168" s="1"/>
      <c r="Z168" s="1"/>
    </row>
    <row r="169" spans="1:26" ht="15.75" customHeight="1">
      <c r="A169" s="7"/>
      <c r="B169" s="7"/>
      <c r="C169" s="8"/>
      <c r="D169" s="9"/>
      <c r="E169" s="9"/>
      <c r="F169" s="9"/>
      <c r="G169" s="7"/>
      <c r="H169" s="7"/>
      <c r="I169" s="7"/>
      <c r="J169" s="7"/>
      <c r="K169" s="7"/>
      <c r="L169" s="7"/>
      <c r="M169" s="7"/>
      <c r="N169" s="7"/>
      <c r="O169" s="7"/>
      <c r="P169" s="7"/>
      <c r="Q169" s="7"/>
      <c r="R169" s="7"/>
      <c r="S169" s="7"/>
      <c r="T169" s="7"/>
      <c r="U169" s="7"/>
      <c r="V169" s="7"/>
      <c r="W169" s="7"/>
      <c r="X169" s="7"/>
      <c r="Y169" s="1"/>
      <c r="Z169" s="1"/>
    </row>
    <row r="170" spans="1:26" ht="15.75" customHeight="1">
      <c r="A170" s="7"/>
      <c r="B170" s="7"/>
      <c r="C170" s="8"/>
      <c r="D170" s="9"/>
      <c r="E170" s="9"/>
      <c r="F170" s="9"/>
      <c r="G170" s="7"/>
      <c r="H170" s="7"/>
      <c r="I170" s="7"/>
      <c r="J170" s="7"/>
      <c r="K170" s="7"/>
      <c r="L170" s="7"/>
      <c r="M170" s="7"/>
      <c r="N170" s="7"/>
      <c r="O170" s="7"/>
      <c r="P170" s="7"/>
      <c r="Q170" s="7"/>
      <c r="R170" s="7"/>
      <c r="S170" s="7"/>
      <c r="T170" s="7"/>
      <c r="U170" s="7"/>
      <c r="V170" s="7"/>
      <c r="W170" s="7"/>
      <c r="X170" s="7"/>
      <c r="Y170" s="1"/>
      <c r="Z170" s="1"/>
    </row>
    <row r="171" spans="1:26" ht="15.75" customHeight="1">
      <c r="A171" s="7"/>
      <c r="B171" s="7"/>
      <c r="C171" s="8"/>
      <c r="D171" s="9"/>
      <c r="E171" s="9"/>
      <c r="F171" s="9"/>
      <c r="G171" s="7"/>
      <c r="H171" s="7"/>
      <c r="I171" s="7"/>
      <c r="J171" s="7"/>
      <c r="K171" s="7"/>
      <c r="L171" s="7"/>
      <c r="M171" s="7"/>
      <c r="N171" s="7"/>
      <c r="O171" s="7"/>
      <c r="P171" s="7"/>
      <c r="Q171" s="7"/>
      <c r="R171" s="7"/>
      <c r="S171" s="7"/>
      <c r="T171" s="7"/>
      <c r="U171" s="7"/>
      <c r="V171" s="7"/>
      <c r="W171" s="7"/>
      <c r="X171" s="7"/>
      <c r="Y171" s="1"/>
      <c r="Z171" s="1"/>
    </row>
    <row r="172" spans="1:26" ht="15.75" customHeight="1">
      <c r="A172" s="7"/>
      <c r="B172" s="7"/>
      <c r="C172" s="8"/>
      <c r="D172" s="9"/>
      <c r="E172" s="9"/>
      <c r="F172" s="9"/>
      <c r="G172" s="7"/>
      <c r="H172" s="7"/>
      <c r="I172" s="7"/>
      <c r="J172" s="7"/>
      <c r="K172" s="7"/>
      <c r="L172" s="7"/>
      <c r="M172" s="7"/>
      <c r="N172" s="7"/>
      <c r="O172" s="7"/>
      <c r="P172" s="7"/>
      <c r="Q172" s="7"/>
      <c r="R172" s="7"/>
      <c r="S172" s="7"/>
      <c r="T172" s="7"/>
      <c r="U172" s="7"/>
      <c r="V172" s="7"/>
      <c r="W172" s="7"/>
      <c r="X172" s="7"/>
      <c r="Y172" s="1"/>
      <c r="Z172" s="1"/>
    </row>
    <row r="173" spans="1:26" ht="15.75" customHeight="1">
      <c r="A173" s="7"/>
      <c r="B173" s="7"/>
      <c r="C173" s="8"/>
      <c r="D173" s="9"/>
      <c r="E173" s="9"/>
      <c r="F173" s="9"/>
      <c r="G173" s="7"/>
      <c r="H173" s="7"/>
      <c r="I173" s="7"/>
      <c r="J173" s="7"/>
      <c r="K173" s="7"/>
      <c r="L173" s="7"/>
      <c r="M173" s="7"/>
      <c r="N173" s="7"/>
      <c r="O173" s="7"/>
      <c r="P173" s="7"/>
      <c r="Q173" s="7"/>
      <c r="R173" s="7"/>
      <c r="S173" s="7"/>
      <c r="T173" s="7"/>
      <c r="U173" s="7"/>
      <c r="V173" s="7"/>
      <c r="W173" s="7"/>
      <c r="X173" s="7"/>
      <c r="Y173" s="1"/>
      <c r="Z173" s="1"/>
    </row>
    <row r="174" spans="1:26" ht="15.75" customHeight="1">
      <c r="A174" s="7"/>
      <c r="B174" s="7"/>
      <c r="C174" s="8"/>
      <c r="D174" s="9"/>
      <c r="E174" s="9"/>
      <c r="F174" s="9"/>
      <c r="G174" s="7"/>
      <c r="H174" s="7"/>
      <c r="I174" s="7"/>
      <c r="J174" s="7"/>
      <c r="K174" s="7"/>
      <c r="L174" s="7"/>
      <c r="M174" s="7"/>
      <c r="N174" s="7"/>
      <c r="O174" s="7"/>
      <c r="P174" s="7"/>
      <c r="Q174" s="7"/>
      <c r="R174" s="7"/>
      <c r="S174" s="7"/>
      <c r="T174" s="7"/>
      <c r="U174" s="7"/>
      <c r="V174" s="7"/>
      <c r="W174" s="7"/>
      <c r="X174" s="7"/>
      <c r="Y174" s="1"/>
      <c r="Z174" s="1"/>
    </row>
    <row r="175" spans="1:26" ht="15.75" customHeight="1">
      <c r="A175" s="7"/>
      <c r="B175" s="7"/>
      <c r="C175" s="8"/>
      <c r="D175" s="9"/>
      <c r="E175" s="9"/>
      <c r="F175" s="9"/>
      <c r="G175" s="7"/>
      <c r="H175" s="7"/>
      <c r="I175" s="7"/>
      <c r="J175" s="7"/>
      <c r="K175" s="7"/>
      <c r="L175" s="7"/>
      <c r="M175" s="7"/>
      <c r="N175" s="7"/>
      <c r="O175" s="7"/>
      <c r="P175" s="7"/>
      <c r="Q175" s="7"/>
      <c r="R175" s="7"/>
      <c r="S175" s="7"/>
      <c r="T175" s="7"/>
      <c r="U175" s="7"/>
      <c r="V175" s="7"/>
      <c r="W175" s="7"/>
      <c r="X175" s="7"/>
      <c r="Y175" s="1"/>
      <c r="Z175" s="1"/>
    </row>
    <row r="176" spans="1:26" ht="15.75" customHeight="1">
      <c r="A176" s="7"/>
      <c r="B176" s="7"/>
      <c r="C176" s="8"/>
      <c r="D176" s="9"/>
      <c r="E176" s="9"/>
      <c r="F176" s="9"/>
      <c r="G176" s="7"/>
      <c r="H176" s="7"/>
      <c r="I176" s="7"/>
      <c r="J176" s="7"/>
      <c r="K176" s="7"/>
      <c r="L176" s="7"/>
      <c r="M176" s="7"/>
      <c r="N176" s="7"/>
      <c r="O176" s="7"/>
      <c r="P176" s="7"/>
      <c r="Q176" s="7"/>
      <c r="R176" s="7"/>
      <c r="S176" s="7"/>
      <c r="T176" s="7"/>
      <c r="U176" s="7"/>
      <c r="V176" s="7"/>
      <c r="W176" s="7"/>
      <c r="X176" s="7"/>
      <c r="Y176" s="1"/>
      <c r="Z176" s="1"/>
    </row>
    <row r="177" spans="1:26" ht="15.75" customHeight="1">
      <c r="A177" s="7"/>
      <c r="B177" s="7"/>
      <c r="C177" s="8"/>
      <c r="D177" s="9"/>
      <c r="E177" s="9"/>
      <c r="F177" s="9"/>
      <c r="G177" s="7"/>
      <c r="H177" s="7"/>
      <c r="I177" s="7"/>
      <c r="J177" s="7"/>
      <c r="K177" s="7"/>
      <c r="L177" s="7"/>
      <c r="M177" s="7"/>
      <c r="N177" s="7"/>
      <c r="O177" s="7"/>
      <c r="P177" s="7"/>
      <c r="Q177" s="7"/>
      <c r="R177" s="7"/>
      <c r="S177" s="7"/>
      <c r="T177" s="7"/>
      <c r="U177" s="7"/>
      <c r="V177" s="7"/>
      <c r="W177" s="7"/>
      <c r="X177" s="7"/>
      <c r="Y177" s="1"/>
      <c r="Z177" s="1"/>
    </row>
    <row r="178" spans="1:26" ht="15.75" customHeight="1">
      <c r="A178" s="7"/>
      <c r="B178" s="7"/>
      <c r="C178" s="8"/>
      <c r="D178" s="9"/>
      <c r="E178" s="9"/>
      <c r="F178" s="9"/>
      <c r="G178" s="7"/>
      <c r="H178" s="7"/>
      <c r="I178" s="7"/>
      <c r="J178" s="7"/>
      <c r="K178" s="7"/>
      <c r="L178" s="7"/>
      <c r="M178" s="7"/>
      <c r="N178" s="7"/>
      <c r="O178" s="7"/>
      <c r="P178" s="7"/>
      <c r="Q178" s="7"/>
      <c r="R178" s="7"/>
      <c r="S178" s="7"/>
      <c r="T178" s="7"/>
      <c r="U178" s="7"/>
      <c r="V178" s="7"/>
      <c r="W178" s="7"/>
      <c r="X178" s="7"/>
      <c r="Y178" s="1"/>
      <c r="Z178" s="1"/>
    </row>
    <row r="179" spans="1:26" ht="15.75" customHeight="1">
      <c r="A179" s="7"/>
      <c r="B179" s="7"/>
      <c r="C179" s="8"/>
      <c r="D179" s="9"/>
      <c r="E179" s="9"/>
      <c r="F179" s="9"/>
      <c r="G179" s="7"/>
      <c r="H179" s="7"/>
      <c r="I179" s="7"/>
      <c r="J179" s="7"/>
      <c r="K179" s="7"/>
      <c r="L179" s="7"/>
      <c r="M179" s="7"/>
      <c r="N179" s="7"/>
      <c r="O179" s="7"/>
      <c r="P179" s="7"/>
      <c r="Q179" s="7"/>
      <c r="R179" s="7"/>
      <c r="S179" s="7"/>
      <c r="T179" s="7"/>
      <c r="U179" s="7"/>
      <c r="V179" s="7"/>
      <c r="W179" s="7"/>
      <c r="X179" s="7"/>
      <c r="Y179" s="1"/>
      <c r="Z179" s="1"/>
    </row>
    <row r="180" spans="1:26" ht="15.75" customHeight="1">
      <c r="A180" s="7"/>
      <c r="B180" s="7"/>
      <c r="C180" s="8"/>
      <c r="D180" s="9"/>
      <c r="E180" s="9"/>
      <c r="F180" s="9"/>
      <c r="G180" s="7"/>
      <c r="H180" s="7"/>
      <c r="I180" s="7"/>
      <c r="J180" s="7"/>
      <c r="K180" s="7"/>
      <c r="L180" s="7"/>
      <c r="M180" s="7"/>
      <c r="N180" s="7"/>
      <c r="O180" s="7"/>
      <c r="P180" s="7"/>
      <c r="Q180" s="7"/>
      <c r="R180" s="7"/>
      <c r="S180" s="7"/>
      <c r="T180" s="7"/>
      <c r="U180" s="7"/>
      <c r="V180" s="7"/>
      <c r="W180" s="7"/>
      <c r="X180" s="7"/>
      <c r="Y180" s="1"/>
      <c r="Z180" s="1"/>
    </row>
    <row r="181" spans="1:26" ht="15.75" customHeight="1">
      <c r="A181" s="7"/>
      <c r="B181" s="7"/>
      <c r="C181" s="8"/>
      <c r="D181" s="9"/>
      <c r="E181" s="9"/>
      <c r="F181" s="9"/>
      <c r="G181" s="7"/>
      <c r="H181" s="7"/>
      <c r="I181" s="7"/>
      <c r="J181" s="7"/>
      <c r="K181" s="7"/>
      <c r="L181" s="7"/>
      <c r="M181" s="7"/>
      <c r="N181" s="7"/>
      <c r="O181" s="7"/>
      <c r="P181" s="7"/>
      <c r="Q181" s="7"/>
      <c r="R181" s="7"/>
      <c r="S181" s="7"/>
      <c r="T181" s="7"/>
      <c r="U181" s="7"/>
      <c r="V181" s="7"/>
      <c r="W181" s="7"/>
      <c r="X181" s="7"/>
      <c r="Y181" s="1"/>
      <c r="Z181" s="1"/>
    </row>
    <row r="182" spans="1:26" ht="15.75" customHeight="1">
      <c r="A182" s="7"/>
      <c r="B182" s="7"/>
      <c r="C182" s="8"/>
      <c r="D182" s="9"/>
      <c r="E182" s="9"/>
      <c r="F182" s="9"/>
      <c r="G182" s="7"/>
      <c r="H182" s="7"/>
      <c r="I182" s="7"/>
      <c r="J182" s="7"/>
      <c r="K182" s="7"/>
      <c r="L182" s="7"/>
      <c r="M182" s="7"/>
      <c r="N182" s="7"/>
      <c r="O182" s="7"/>
      <c r="P182" s="7"/>
      <c r="Q182" s="7"/>
      <c r="R182" s="7"/>
      <c r="S182" s="7"/>
      <c r="T182" s="7"/>
      <c r="U182" s="7"/>
      <c r="V182" s="7"/>
      <c r="W182" s="7"/>
      <c r="X182" s="7"/>
      <c r="Y182" s="1"/>
      <c r="Z182" s="1"/>
    </row>
    <row r="183" spans="1:26" ht="15.75" customHeight="1">
      <c r="A183" s="7"/>
      <c r="B183" s="7"/>
      <c r="C183" s="8"/>
      <c r="D183" s="9"/>
      <c r="E183" s="9"/>
      <c r="F183" s="9"/>
      <c r="G183" s="7"/>
      <c r="H183" s="7"/>
      <c r="I183" s="7"/>
      <c r="J183" s="7"/>
      <c r="K183" s="7"/>
      <c r="L183" s="7"/>
      <c r="M183" s="7"/>
      <c r="N183" s="7"/>
      <c r="O183" s="7"/>
      <c r="P183" s="7"/>
      <c r="Q183" s="7"/>
      <c r="R183" s="7"/>
      <c r="S183" s="7"/>
      <c r="T183" s="7"/>
      <c r="U183" s="7"/>
      <c r="V183" s="7"/>
      <c r="W183" s="7"/>
      <c r="X183" s="7"/>
      <c r="Y183" s="1"/>
      <c r="Z183" s="1"/>
    </row>
    <row r="184" spans="1:26" ht="15.75" customHeight="1">
      <c r="A184" s="7"/>
      <c r="B184" s="7"/>
      <c r="C184" s="8"/>
      <c r="D184" s="9"/>
      <c r="E184" s="9"/>
      <c r="F184" s="9"/>
      <c r="G184" s="7"/>
      <c r="H184" s="7"/>
      <c r="I184" s="7"/>
      <c r="J184" s="7"/>
      <c r="K184" s="7"/>
      <c r="L184" s="7"/>
      <c r="M184" s="7"/>
      <c r="N184" s="7"/>
      <c r="O184" s="7"/>
      <c r="P184" s="7"/>
      <c r="Q184" s="7"/>
      <c r="R184" s="7"/>
      <c r="S184" s="7"/>
      <c r="T184" s="7"/>
      <c r="U184" s="7"/>
      <c r="V184" s="7"/>
      <c r="W184" s="7"/>
      <c r="X184" s="7"/>
      <c r="Y184" s="1"/>
      <c r="Z184" s="1"/>
    </row>
    <row r="185" spans="1:26" ht="15.75" customHeight="1">
      <c r="A185" s="7"/>
      <c r="B185" s="7"/>
      <c r="C185" s="8"/>
      <c r="D185" s="9"/>
      <c r="E185" s="9"/>
      <c r="F185" s="9"/>
      <c r="G185" s="7"/>
      <c r="H185" s="7"/>
      <c r="I185" s="7"/>
      <c r="J185" s="7"/>
      <c r="K185" s="7"/>
      <c r="L185" s="7"/>
      <c r="M185" s="7"/>
      <c r="N185" s="7"/>
      <c r="O185" s="7"/>
      <c r="P185" s="7"/>
      <c r="Q185" s="7"/>
      <c r="R185" s="7"/>
      <c r="S185" s="7"/>
      <c r="T185" s="7"/>
      <c r="U185" s="7"/>
      <c r="V185" s="7"/>
      <c r="W185" s="7"/>
      <c r="X185" s="7"/>
      <c r="Y185" s="1"/>
      <c r="Z185" s="1"/>
    </row>
    <row r="186" spans="1:26" ht="15.75" customHeight="1">
      <c r="A186" s="7"/>
      <c r="B186" s="7"/>
      <c r="C186" s="8"/>
      <c r="D186" s="9"/>
      <c r="E186" s="9"/>
      <c r="F186" s="9"/>
      <c r="G186" s="7"/>
      <c r="H186" s="7"/>
      <c r="I186" s="7"/>
      <c r="J186" s="7"/>
      <c r="K186" s="7"/>
      <c r="L186" s="7"/>
      <c r="M186" s="7"/>
      <c r="N186" s="7"/>
      <c r="O186" s="7"/>
      <c r="P186" s="7"/>
      <c r="Q186" s="7"/>
      <c r="R186" s="7"/>
      <c r="S186" s="7"/>
      <c r="T186" s="7"/>
      <c r="U186" s="7"/>
      <c r="V186" s="7"/>
      <c r="W186" s="7"/>
      <c r="X186" s="7"/>
      <c r="Y186" s="1"/>
      <c r="Z186" s="1"/>
    </row>
    <row r="187" spans="1:26" ht="15.75" customHeight="1">
      <c r="A187" s="7"/>
      <c r="B187" s="7"/>
      <c r="C187" s="8"/>
      <c r="D187" s="9"/>
      <c r="E187" s="9"/>
      <c r="F187" s="9"/>
      <c r="G187" s="7"/>
      <c r="H187" s="7"/>
      <c r="I187" s="7"/>
      <c r="J187" s="7"/>
      <c r="K187" s="7"/>
      <c r="L187" s="7"/>
      <c r="M187" s="7"/>
      <c r="N187" s="7"/>
      <c r="O187" s="7"/>
      <c r="P187" s="7"/>
      <c r="Q187" s="7"/>
      <c r="R187" s="7"/>
      <c r="S187" s="7"/>
      <c r="T187" s="7"/>
      <c r="U187" s="7"/>
      <c r="V187" s="7"/>
      <c r="W187" s="7"/>
      <c r="X187" s="7"/>
      <c r="Y187" s="1"/>
      <c r="Z187" s="1"/>
    </row>
    <row r="188" spans="1:26" ht="15.75" customHeight="1">
      <c r="A188" s="7"/>
      <c r="B188" s="7"/>
      <c r="C188" s="8"/>
      <c r="D188" s="9"/>
      <c r="E188" s="9"/>
      <c r="F188" s="9"/>
      <c r="G188" s="7"/>
      <c r="H188" s="7"/>
      <c r="I188" s="7"/>
      <c r="J188" s="7"/>
      <c r="K188" s="7"/>
      <c r="L188" s="7"/>
      <c r="M188" s="7"/>
      <c r="N188" s="7"/>
      <c r="O188" s="7"/>
      <c r="P188" s="7"/>
      <c r="Q188" s="7"/>
      <c r="R188" s="7"/>
      <c r="S188" s="7"/>
      <c r="T188" s="7"/>
      <c r="U188" s="7"/>
      <c r="V188" s="7"/>
      <c r="W188" s="7"/>
      <c r="X188" s="7"/>
      <c r="Y188" s="1"/>
      <c r="Z188" s="1"/>
    </row>
    <row r="189" spans="1:26" ht="15.75" customHeight="1">
      <c r="A189" s="7"/>
      <c r="B189" s="7"/>
      <c r="C189" s="8"/>
      <c r="D189" s="9"/>
      <c r="E189" s="9"/>
      <c r="F189" s="9"/>
      <c r="G189" s="7"/>
      <c r="H189" s="7"/>
      <c r="I189" s="7"/>
      <c r="J189" s="7"/>
      <c r="K189" s="7"/>
      <c r="L189" s="7"/>
      <c r="M189" s="7"/>
      <c r="N189" s="7"/>
      <c r="O189" s="7"/>
      <c r="P189" s="7"/>
      <c r="Q189" s="7"/>
      <c r="R189" s="7"/>
      <c r="S189" s="7"/>
      <c r="T189" s="7"/>
      <c r="U189" s="7"/>
      <c r="V189" s="7"/>
      <c r="W189" s="7"/>
      <c r="X189" s="7"/>
      <c r="Y189" s="1"/>
      <c r="Z189" s="1"/>
    </row>
    <row r="190" spans="1:26" ht="15.75" customHeight="1">
      <c r="A190" s="7"/>
      <c r="B190" s="7"/>
      <c r="C190" s="8"/>
      <c r="D190" s="9"/>
      <c r="E190" s="9"/>
      <c r="F190" s="9"/>
      <c r="G190" s="7"/>
      <c r="H190" s="7"/>
      <c r="I190" s="7"/>
      <c r="J190" s="7"/>
      <c r="K190" s="7"/>
      <c r="L190" s="7"/>
      <c r="M190" s="7"/>
      <c r="N190" s="7"/>
      <c r="O190" s="7"/>
      <c r="P190" s="7"/>
      <c r="Q190" s="7"/>
      <c r="R190" s="7"/>
      <c r="S190" s="7"/>
      <c r="T190" s="7"/>
      <c r="U190" s="7"/>
      <c r="V190" s="7"/>
      <c r="W190" s="7"/>
      <c r="X190" s="7"/>
      <c r="Y190" s="1"/>
      <c r="Z190" s="1"/>
    </row>
    <row r="191" spans="1:26" ht="15.75" customHeight="1">
      <c r="A191" s="7"/>
      <c r="B191" s="7"/>
      <c r="C191" s="8"/>
      <c r="D191" s="9"/>
      <c r="E191" s="9"/>
      <c r="F191" s="9"/>
      <c r="G191" s="7"/>
      <c r="H191" s="7"/>
      <c r="I191" s="7"/>
      <c r="J191" s="7"/>
      <c r="K191" s="7"/>
      <c r="L191" s="7"/>
      <c r="M191" s="7"/>
      <c r="N191" s="7"/>
      <c r="O191" s="7"/>
      <c r="P191" s="7"/>
      <c r="Q191" s="7"/>
      <c r="R191" s="7"/>
      <c r="S191" s="7"/>
      <c r="T191" s="7"/>
      <c r="U191" s="7"/>
      <c r="V191" s="7"/>
      <c r="W191" s="7"/>
      <c r="X191" s="7"/>
      <c r="Y191" s="1"/>
      <c r="Z191" s="1"/>
    </row>
    <row r="192" spans="1:26" ht="15.75" customHeight="1">
      <c r="A192" s="7"/>
      <c r="B192" s="7"/>
      <c r="C192" s="8"/>
      <c r="D192" s="9"/>
      <c r="E192" s="9"/>
      <c r="F192" s="9"/>
      <c r="G192" s="7"/>
      <c r="H192" s="7"/>
      <c r="I192" s="7"/>
      <c r="J192" s="7"/>
      <c r="K192" s="7"/>
      <c r="L192" s="7"/>
      <c r="M192" s="7"/>
      <c r="N192" s="7"/>
      <c r="O192" s="7"/>
      <c r="P192" s="7"/>
      <c r="Q192" s="7"/>
      <c r="R192" s="7"/>
      <c r="S192" s="7"/>
      <c r="T192" s="7"/>
      <c r="U192" s="7"/>
      <c r="V192" s="7"/>
      <c r="W192" s="7"/>
      <c r="X192" s="7"/>
      <c r="Y192" s="1"/>
      <c r="Z192" s="1"/>
    </row>
    <row r="193" spans="1:26" ht="15.75" customHeight="1">
      <c r="A193" s="7"/>
      <c r="B193" s="7"/>
      <c r="C193" s="8"/>
      <c r="D193" s="9"/>
      <c r="E193" s="9"/>
      <c r="F193" s="9"/>
      <c r="G193" s="7"/>
      <c r="H193" s="7"/>
      <c r="I193" s="7"/>
      <c r="J193" s="7"/>
      <c r="K193" s="7"/>
      <c r="L193" s="7"/>
      <c r="M193" s="7"/>
      <c r="N193" s="7"/>
      <c r="O193" s="7"/>
      <c r="P193" s="7"/>
      <c r="Q193" s="7"/>
      <c r="R193" s="7"/>
      <c r="S193" s="7"/>
      <c r="T193" s="7"/>
      <c r="U193" s="7"/>
      <c r="V193" s="7"/>
      <c r="W193" s="7"/>
      <c r="X193" s="7"/>
      <c r="Y193" s="1"/>
      <c r="Z193" s="1"/>
    </row>
    <row r="194" spans="1:26" ht="15.75" customHeight="1">
      <c r="A194" s="7"/>
      <c r="B194" s="7"/>
      <c r="C194" s="8"/>
      <c r="D194" s="9"/>
      <c r="E194" s="9"/>
      <c r="F194" s="9"/>
      <c r="G194" s="7"/>
      <c r="H194" s="7"/>
      <c r="I194" s="7"/>
      <c r="J194" s="7"/>
      <c r="K194" s="7"/>
      <c r="L194" s="7"/>
      <c r="M194" s="7"/>
      <c r="N194" s="7"/>
      <c r="O194" s="7"/>
      <c r="P194" s="7"/>
      <c r="Q194" s="7"/>
      <c r="R194" s="7"/>
      <c r="S194" s="7"/>
      <c r="T194" s="7"/>
      <c r="U194" s="7"/>
      <c r="V194" s="7"/>
      <c r="W194" s="7"/>
      <c r="X194" s="7"/>
      <c r="Y194" s="1"/>
      <c r="Z194" s="1"/>
    </row>
    <row r="195" spans="1:26" ht="15.75" customHeight="1">
      <c r="A195" s="7"/>
      <c r="B195" s="7"/>
      <c r="C195" s="8"/>
      <c r="D195" s="9"/>
      <c r="E195" s="9"/>
      <c r="F195" s="9"/>
      <c r="G195" s="7"/>
      <c r="H195" s="7"/>
      <c r="I195" s="7"/>
      <c r="J195" s="7"/>
      <c r="K195" s="7"/>
      <c r="L195" s="7"/>
      <c r="M195" s="7"/>
      <c r="N195" s="7"/>
      <c r="O195" s="7"/>
      <c r="P195" s="7"/>
      <c r="Q195" s="7"/>
      <c r="R195" s="7"/>
      <c r="S195" s="7"/>
      <c r="T195" s="7"/>
      <c r="U195" s="7"/>
      <c r="V195" s="7"/>
      <c r="W195" s="7"/>
      <c r="X195" s="7"/>
      <c r="Y195" s="1"/>
      <c r="Z195" s="1"/>
    </row>
    <row r="196" spans="1:26" ht="15.75" customHeight="1">
      <c r="A196" s="7"/>
      <c r="B196" s="7"/>
      <c r="C196" s="8"/>
      <c r="D196" s="9"/>
      <c r="E196" s="9"/>
      <c r="F196" s="9"/>
      <c r="G196" s="7"/>
      <c r="H196" s="7"/>
      <c r="I196" s="7"/>
      <c r="J196" s="7"/>
      <c r="K196" s="7"/>
      <c r="L196" s="7"/>
      <c r="M196" s="7"/>
      <c r="N196" s="7"/>
      <c r="O196" s="7"/>
      <c r="P196" s="7"/>
      <c r="Q196" s="7"/>
      <c r="R196" s="7"/>
      <c r="S196" s="7"/>
      <c r="T196" s="7"/>
      <c r="U196" s="7"/>
      <c r="V196" s="7"/>
      <c r="W196" s="7"/>
      <c r="X196" s="7"/>
      <c r="Y196" s="1"/>
      <c r="Z196" s="1"/>
    </row>
    <row r="197" spans="1:26" ht="15.75" customHeight="1">
      <c r="A197" s="7"/>
      <c r="B197" s="7"/>
      <c r="C197" s="8"/>
      <c r="D197" s="9"/>
      <c r="E197" s="9"/>
      <c r="F197" s="9"/>
      <c r="G197" s="7"/>
      <c r="H197" s="7"/>
      <c r="I197" s="7"/>
      <c r="J197" s="7"/>
      <c r="K197" s="7"/>
      <c r="L197" s="7"/>
      <c r="M197" s="7"/>
      <c r="N197" s="7"/>
      <c r="O197" s="7"/>
      <c r="P197" s="7"/>
      <c r="Q197" s="7"/>
      <c r="R197" s="7"/>
      <c r="S197" s="7"/>
      <c r="T197" s="7"/>
      <c r="U197" s="7"/>
      <c r="V197" s="7"/>
      <c r="W197" s="7"/>
      <c r="X197" s="7"/>
      <c r="Y197" s="1"/>
      <c r="Z197" s="1"/>
    </row>
    <row r="198" spans="1:26" ht="15.75" customHeight="1">
      <c r="A198" s="7"/>
      <c r="B198" s="7"/>
      <c r="C198" s="8"/>
      <c r="D198" s="9"/>
      <c r="E198" s="9"/>
      <c r="F198" s="9"/>
      <c r="G198" s="7"/>
      <c r="H198" s="7"/>
      <c r="I198" s="7"/>
      <c r="J198" s="7"/>
      <c r="K198" s="7"/>
      <c r="L198" s="7"/>
      <c r="M198" s="7"/>
      <c r="N198" s="7"/>
      <c r="O198" s="7"/>
      <c r="P198" s="7"/>
      <c r="Q198" s="7"/>
      <c r="R198" s="7"/>
      <c r="S198" s="7"/>
      <c r="T198" s="7"/>
      <c r="U198" s="7"/>
      <c r="V198" s="7"/>
      <c r="W198" s="7"/>
      <c r="X198" s="7"/>
      <c r="Y198" s="1"/>
      <c r="Z198" s="1"/>
    </row>
    <row r="199" spans="1:26" ht="15.75" customHeight="1">
      <c r="A199" s="7"/>
      <c r="B199" s="7"/>
      <c r="C199" s="8"/>
      <c r="D199" s="9"/>
      <c r="E199" s="9"/>
      <c r="F199" s="9"/>
      <c r="G199" s="7"/>
      <c r="H199" s="7"/>
      <c r="I199" s="7"/>
      <c r="J199" s="7"/>
      <c r="K199" s="7"/>
      <c r="L199" s="7"/>
      <c r="M199" s="7"/>
      <c r="N199" s="7"/>
      <c r="O199" s="7"/>
      <c r="P199" s="7"/>
      <c r="Q199" s="7"/>
      <c r="R199" s="7"/>
      <c r="S199" s="7"/>
      <c r="T199" s="7"/>
      <c r="U199" s="7"/>
      <c r="V199" s="7"/>
      <c r="W199" s="7"/>
      <c r="X199" s="7"/>
      <c r="Y199" s="1"/>
      <c r="Z199" s="1"/>
    </row>
    <row r="200" spans="1:26" ht="15.75" customHeight="1">
      <c r="A200" s="7"/>
      <c r="B200" s="7"/>
      <c r="C200" s="8"/>
      <c r="D200" s="9"/>
      <c r="E200" s="9"/>
      <c r="F200" s="9"/>
      <c r="G200" s="7"/>
      <c r="H200" s="7"/>
      <c r="I200" s="7"/>
      <c r="J200" s="7"/>
      <c r="K200" s="7"/>
      <c r="L200" s="7"/>
      <c r="M200" s="7"/>
      <c r="N200" s="7"/>
      <c r="O200" s="7"/>
      <c r="P200" s="7"/>
      <c r="Q200" s="7"/>
      <c r="R200" s="7"/>
      <c r="S200" s="7"/>
      <c r="T200" s="7"/>
      <c r="U200" s="7"/>
      <c r="V200" s="7"/>
      <c r="W200" s="7"/>
      <c r="X200" s="7"/>
      <c r="Y200" s="1"/>
      <c r="Z200" s="1"/>
    </row>
    <row r="201" spans="1:26" ht="15.75" customHeight="1">
      <c r="A201" s="7"/>
      <c r="B201" s="7"/>
      <c r="C201" s="8"/>
      <c r="D201" s="9"/>
      <c r="E201" s="9"/>
      <c r="F201" s="9"/>
      <c r="G201" s="7"/>
      <c r="H201" s="7"/>
      <c r="I201" s="7"/>
      <c r="J201" s="7"/>
      <c r="K201" s="7"/>
      <c r="L201" s="7"/>
      <c r="M201" s="7"/>
      <c r="N201" s="7"/>
      <c r="O201" s="7"/>
      <c r="P201" s="7"/>
      <c r="Q201" s="7"/>
      <c r="R201" s="7"/>
      <c r="S201" s="7"/>
      <c r="T201" s="7"/>
      <c r="U201" s="7"/>
      <c r="V201" s="7"/>
      <c r="W201" s="7"/>
      <c r="X201" s="7"/>
      <c r="Y201" s="1"/>
      <c r="Z201" s="1"/>
    </row>
    <row r="202" spans="1:26" ht="15.75" customHeight="1">
      <c r="A202" s="7"/>
      <c r="B202" s="7"/>
      <c r="C202" s="8"/>
      <c r="D202" s="9"/>
      <c r="E202" s="9"/>
      <c r="F202" s="9"/>
      <c r="G202" s="7"/>
      <c r="H202" s="7"/>
      <c r="I202" s="7"/>
      <c r="J202" s="7"/>
      <c r="K202" s="7"/>
      <c r="L202" s="7"/>
      <c r="M202" s="7"/>
      <c r="N202" s="7"/>
      <c r="O202" s="7"/>
      <c r="P202" s="7"/>
      <c r="Q202" s="7"/>
      <c r="R202" s="7"/>
      <c r="S202" s="7"/>
      <c r="T202" s="7"/>
      <c r="U202" s="7"/>
      <c r="V202" s="7"/>
      <c r="W202" s="7"/>
      <c r="X202" s="7"/>
      <c r="Y202" s="1"/>
      <c r="Z202" s="1"/>
    </row>
    <row r="203" spans="1:26" ht="15.75" customHeight="1">
      <c r="A203" s="7"/>
      <c r="B203" s="7"/>
      <c r="C203" s="8"/>
      <c r="D203" s="9"/>
      <c r="E203" s="9"/>
      <c r="F203" s="9"/>
      <c r="G203" s="7"/>
      <c r="H203" s="7"/>
      <c r="I203" s="7"/>
      <c r="J203" s="7"/>
      <c r="K203" s="7"/>
      <c r="L203" s="7"/>
      <c r="M203" s="7"/>
      <c r="N203" s="7"/>
      <c r="O203" s="7"/>
      <c r="P203" s="7"/>
      <c r="Q203" s="7"/>
      <c r="R203" s="7"/>
      <c r="S203" s="7"/>
      <c r="T203" s="7"/>
      <c r="U203" s="7"/>
      <c r="V203" s="7"/>
      <c r="W203" s="7"/>
      <c r="X203" s="7"/>
      <c r="Y203" s="1"/>
      <c r="Z203" s="1"/>
    </row>
    <row r="204" spans="1:26" ht="15.75" customHeight="1">
      <c r="A204" s="7"/>
      <c r="B204" s="7"/>
      <c r="C204" s="8"/>
      <c r="D204" s="9"/>
      <c r="E204" s="9"/>
      <c r="F204" s="9"/>
      <c r="G204" s="7"/>
      <c r="H204" s="7"/>
      <c r="I204" s="7"/>
      <c r="J204" s="7"/>
      <c r="K204" s="7"/>
      <c r="L204" s="7"/>
      <c r="M204" s="7"/>
      <c r="N204" s="7"/>
      <c r="O204" s="7"/>
      <c r="P204" s="7"/>
      <c r="Q204" s="7"/>
      <c r="R204" s="7"/>
      <c r="S204" s="7"/>
      <c r="T204" s="7"/>
      <c r="U204" s="7"/>
      <c r="V204" s="7"/>
      <c r="W204" s="7"/>
      <c r="X204" s="7"/>
      <c r="Y204" s="1"/>
      <c r="Z204" s="1"/>
    </row>
    <row r="205" spans="1:26" ht="15.75" customHeight="1">
      <c r="A205" s="7"/>
      <c r="B205" s="7"/>
      <c r="C205" s="8"/>
      <c r="D205" s="9"/>
      <c r="E205" s="9"/>
      <c r="F205" s="9"/>
      <c r="G205" s="7"/>
      <c r="H205" s="7"/>
      <c r="I205" s="7"/>
      <c r="J205" s="7"/>
      <c r="K205" s="7"/>
      <c r="L205" s="7"/>
      <c r="M205" s="7"/>
      <c r="N205" s="7"/>
      <c r="O205" s="7"/>
      <c r="P205" s="7"/>
      <c r="Q205" s="7"/>
      <c r="R205" s="7"/>
      <c r="S205" s="7"/>
      <c r="T205" s="7"/>
      <c r="U205" s="7"/>
      <c r="V205" s="7"/>
      <c r="W205" s="7"/>
      <c r="X205" s="7"/>
      <c r="Y205" s="1"/>
      <c r="Z205" s="1"/>
    </row>
    <row r="206" spans="1:26" ht="15.75" customHeight="1">
      <c r="A206" s="7"/>
      <c r="B206" s="7"/>
      <c r="C206" s="8"/>
      <c r="D206" s="9"/>
      <c r="E206" s="9"/>
      <c r="F206" s="9"/>
      <c r="G206" s="7"/>
      <c r="H206" s="7"/>
      <c r="I206" s="7"/>
      <c r="J206" s="7"/>
      <c r="K206" s="7"/>
      <c r="L206" s="7"/>
      <c r="M206" s="7"/>
      <c r="N206" s="7"/>
      <c r="O206" s="7"/>
      <c r="P206" s="7"/>
      <c r="Q206" s="7"/>
      <c r="R206" s="7"/>
      <c r="S206" s="7"/>
      <c r="T206" s="7"/>
      <c r="U206" s="7"/>
      <c r="V206" s="7"/>
      <c r="W206" s="7"/>
      <c r="X206" s="7"/>
      <c r="Y206" s="1"/>
      <c r="Z206" s="1"/>
    </row>
    <row r="207" spans="1:26" ht="15.75" customHeight="1">
      <c r="A207" s="7"/>
      <c r="B207" s="7"/>
      <c r="C207" s="8"/>
      <c r="D207" s="9"/>
      <c r="E207" s="9"/>
      <c r="F207" s="9"/>
      <c r="G207" s="7"/>
      <c r="H207" s="7"/>
      <c r="I207" s="7"/>
      <c r="J207" s="7"/>
      <c r="K207" s="7"/>
      <c r="L207" s="7"/>
      <c r="M207" s="7"/>
      <c r="N207" s="7"/>
      <c r="O207" s="7"/>
      <c r="P207" s="7"/>
      <c r="Q207" s="7"/>
      <c r="R207" s="7"/>
      <c r="S207" s="7"/>
      <c r="T207" s="7"/>
      <c r="U207" s="7"/>
      <c r="V207" s="7"/>
      <c r="W207" s="7"/>
      <c r="X207" s="7"/>
      <c r="Y207" s="1"/>
      <c r="Z207" s="1"/>
    </row>
    <row r="208" spans="1:26" ht="15.75" customHeight="1">
      <c r="A208" s="7"/>
      <c r="B208" s="7"/>
      <c r="C208" s="8"/>
      <c r="D208" s="9"/>
      <c r="E208" s="9"/>
      <c r="F208" s="9"/>
      <c r="G208" s="7"/>
      <c r="H208" s="7"/>
      <c r="I208" s="7"/>
      <c r="J208" s="7"/>
      <c r="K208" s="7"/>
      <c r="L208" s="7"/>
      <c r="M208" s="7"/>
      <c r="N208" s="7"/>
      <c r="O208" s="7"/>
      <c r="P208" s="7"/>
      <c r="Q208" s="7"/>
      <c r="R208" s="7"/>
      <c r="S208" s="7"/>
      <c r="T208" s="7"/>
      <c r="U208" s="7"/>
      <c r="V208" s="7"/>
      <c r="W208" s="7"/>
      <c r="X208" s="7"/>
      <c r="Y208" s="1"/>
      <c r="Z208" s="1"/>
    </row>
    <row r="209" spans="1:26" ht="15.75" customHeight="1">
      <c r="A209" s="7"/>
      <c r="B209" s="7"/>
      <c r="C209" s="8"/>
      <c r="D209" s="9"/>
      <c r="E209" s="9"/>
      <c r="F209" s="9"/>
      <c r="G209" s="7"/>
      <c r="H209" s="7"/>
      <c r="I209" s="7"/>
      <c r="J209" s="7"/>
      <c r="K209" s="7"/>
      <c r="L209" s="7"/>
      <c r="M209" s="7"/>
      <c r="N209" s="7"/>
      <c r="O209" s="7"/>
      <c r="P209" s="7"/>
      <c r="Q209" s="7"/>
      <c r="R209" s="7"/>
      <c r="S209" s="7"/>
      <c r="T209" s="7"/>
      <c r="U209" s="7"/>
      <c r="V209" s="7"/>
      <c r="W209" s="7"/>
      <c r="X209" s="7"/>
      <c r="Y209" s="1"/>
      <c r="Z209" s="1"/>
    </row>
    <row r="210" spans="1:26" ht="15.75" customHeight="1">
      <c r="A210" s="7"/>
      <c r="B210" s="7"/>
      <c r="C210" s="8"/>
      <c r="D210" s="9"/>
      <c r="E210" s="9"/>
      <c r="F210" s="9"/>
      <c r="G210" s="7"/>
      <c r="H210" s="7"/>
      <c r="I210" s="7"/>
      <c r="J210" s="7"/>
      <c r="K210" s="7"/>
      <c r="L210" s="7"/>
      <c r="M210" s="7"/>
      <c r="N210" s="7"/>
      <c r="O210" s="7"/>
      <c r="P210" s="7"/>
      <c r="Q210" s="7"/>
      <c r="R210" s="7"/>
      <c r="S210" s="7"/>
      <c r="T210" s="7"/>
      <c r="U210" s="7"/>
      <c r="V210" s="7"/>
      <c r="W210" s="7"/>
      <c r="X210" s="7"/>
      <c r="Y210" s="1"/>
      <c r="Z210" s="1"/>
    </row>
    <row r="211" spans="1:26" ht="15.75" customHeight="1">
      <c r="A211" s="7"/>
      <c r="B211" s="7"/>
      <c r="C211" s="8"/>
      <c r="D211" s="9"/>
      <c r="E211" s="9"/>
      <c r="F211" s="9"/>
      <c r="G211" s="7"/>
      <c r="H211" s="7"/>
      <c r="I211" s="7"/>
      <c r="J211" s="7"/>
      <c r="K211" s="7"/>
      <c r="L211" s="7"/>
      <c r="M211" s="7"/>
      <c r="N211" s="7"/>
      <c r="O211" s="7"/>
      <c r="P211" s="7"/>
      <c r="Q211" s="7"/>
      <c r="R211" s="7"/>
      <c r="S211" s="7"/>
      <c r="T211" s="7"/>
      <c r="U211" s="7"/>
      <c r="V211" s="7"/>
      <c r="W211" s="7"/>
      <c r="X211" s="7"/>
      <c r="Y211" s="1"/>
      <c r="Z211" s="1"/>
    </row>
    <row r="212" spans="1:26" ht="15.75" customHeight="1">
      <c r="A212" s="7"/>
      <c r="B212" s="7"/>
      <c r="C212" s="8"/>
      <c r="D212" s="9"/>
      <c r="E212" s="9"/>
      <c r="F212" s="9"/>
      <c r="G212" s="7"/>
      <c r="H212" s="7"/>
      <c r="I212" s="7"/>
      <c r="J212" s="7"/>
      <c r="K212" s="7"/>
      <c r="L212" s="7"/>
      <c r="M212" s="7"/>
      <c r="N212" s="7"/>
      <c r="O212" s="7"/>
      <c r="P212" s="7"/>
      <c r="Q212" s="7"/>
      <c r="R212" s="7"/>
      <c r="S212" s="7"/>
      <c r="T212" s="7"/>
      <c r="U212" s="7"/>
      <c r="V212" s="7"/>
      <c r="W212" s="7"/>
      <c r="X212" s="7"/>
      <c r="Y212" s="1"/>
      <c r="Z212" s="1"/>
    </row>
    <row r="213" spans="1:26" ht="15.75" customHeight="1">
      <c r="A213" s="7"/>
      <c r="B213" s="7"/>
      <c r="C213" s="8"/>
      <c r="D213" s="9"/>
      <c r="E213" s="9"/>
      <c r="F213" s="9"/>
      <c r="G213" s="7"/>
      <c r="H213" s="7"/>
      <c r="I213" s="7"/>
      <c r="J213" s="7"/>
      <c r="K213" s="7"/>
      <c r="L213" s="7"/>
      <c r="M213" s="7"/>
      <c r="N213" s="7"/>
      <c r="O213" s="7"/>
      <c r="P213" s="7"/>
      <c r="Q213" s="7"/>
      <c r="R213" s="7"/>
      <c r="S213" s="7"/>
      <c r="T213" s="7"/>
      <c r="U213" s="7"/>
      <c r="V213" s="7"/>
      <c r="W213" s="7"/>
      <c r="X213" s="7"/>
      <c r="Y213" s="1"/>
      <c r="Z213" s="1"/>
    </row>
    <row r="214" spans="1:26" ht="15.75" customHeight="1">
      <c r="A214" s="7"/>
      <c r="B214" s="7"/>
      <c r="C214" s="8"/>
      <c r="D214" s="9"/>
      <c r="E214" s="9"/>
      <c r="F214" s="9"/>
      <c r="G214" s="7"/>
      <c r="H214" s="7"/>
      <c r="I214" s="7"/>
      <c r="J214" s="7"/>
      <c r="K214" s="7"/>
      <c r="L214" s="7"/>
      <c r="M214" s="7"/>
      <c r="N214" s="7"/>
      <c r="O214" s="7"/>
      <c r="P214" s="7"/>
      <c r="Q214" s="7"/>
      <c r="R214" s="7"/>
      <c r="S214" s="7"/>
      <c r="T214" s="7"/>
      <c r="U214" s="7"/>
      <c r="V214" s="7"/>
      <c r="W214" s="7"/>
      <c r="X214" s="7"/>
      <c r="Y214" s="1"/>
      <c r="Z214" s="1"/>
    </row>
    <row r="215" spans="1:26" ht="15.75" customHeight="1">
      <c r="A215" s="7"/>
      <c r="B215" s="7"/>
      <c r="C215" s="8"/>
      <c r="D215" s="9"/>
      <c r="E215" s="9"/>
      <c r="F215" s="9"/>
      <c r="G215" s="7"/>
      <c r="H215" s="7"/>
      <c r="I215" s="7"/>
      <c r="J215" s="7"/>
      <c r="K215" s="7"/>
      <c r="L215" s="7"/>
      <c r="M215" s="7"/>
      <c r="N215" s="7"/>
      <c r="O215" s="7"/>
      <c r="P215" s="7"/>
      <c r="Q215" s="7"/>
      <c r="R215" s="7"/>
      <c r="S215" s="7"/>
      <c r="T215" s="7"/>
      <c r="U215" s="7"/>
      <c r="V215" s="7"/>
      <c r="W215" s="7"/>
      <c r="X215" s="7"/>
      <c r="Y215" s="1"/>
      <c r="Z215" s="1"/>
    </row>
    <row r="216" spans="1:26" ht="15.75" customHeight="1">
      <c r="A216" s="7"/>
      <c r="B216" s="7"/>
      <c r="C216" s="8"/>
      <c r="D216" s="9"/>
      <c r="E216" s="9"/>
      <c r="F216" s="9"/>
      <c r="G216" s="7"/>
      <c r="H216" s="7"/>
      <c r="I216" s="7"/>
      <c r="J216" s="7"/>
      <c r="K216" s="7"/>
      <c r="L216" s="7"/>
      <c r="M216" s="7"/>
      <c r="N216" s="7"/>
      <c r="O216" s="7"/>
      <c r="P216" s="7"/>
      <c r="Q216" s="7"/>
      <c r="R216" s="7"/>
      <c r="S216" s="7"/>
      <c r="T216" s="7"/>
      <c r="U216" s="7"/>
      <c r="V216" s="7"/>
      <c r="W216" s="7"/>
      <c r="X216" s="7"/>
      <c r="Y216" s="1"/>
      <c r="Z216" s="1"/>
    </row>
    <row r="217" spans="1:26" ht="15.75" customHeight="1">
      <c r="A217" s="7"/>
      <c r="B217" s="7"/>
      <c r="C217" s="8"/>
      <c r="D217" s="9"/>
      <c r="E217" s="9"/>
      <c r="F217" s="9"/>
      <c r="G217" s="7"/>
      <c r="H217" s="7"/>
      <c r="I217" s="7"/>
      <c r="J217" s="7"/>
      <c r="K217" s="7"/>
      <c r="L217" s="7"/>
      <c r="M217" s="7"/>
      <c r="N217" s="7"/>
      <c r="O217" s="7"/>
      <c r="P217" s="7"/>
      <c r="Q217" s="7"/>
      <c r="R217" s="7"/>
      <c r="S217" s="7"/>
      <c r="T217" s="7"/>
      <c r="U217" s="7"/>
      <c r="V217" s="7"/>
      <c r="W217" s="7"/>
      <c r="X217" s="7"/>
      <c r="Y217" s="1"/>
      <c r="Z217" s="1"/>
    </row>
    <row r="218" spans="1:26" ht="15.75" customHeight="1">
      <c r="A218" s="7"/>
      <c r="B218" s="7"/>
      <c r="C218" s="8"/>
      <c r="D218" s="9"/>
      <c r="E218" s="9"/>
      <c r="F218" s="9"/>
      <c r="G218" s="7"/>
      <c r="H218" s="7"/>
      <c r="I218" s="7"/>
      <c r="J218" s="7"/>
      <c r="K218" s="7"/>
      <c r="L218" s="7"/>
      <c r="M218" s="7"/>
      <c r="N218" s="7"/>
      <c r="O218" s="7"/>
      <c r="P218" s="7"/>
      <c r="Q218" s="7"/>
      <c r="R218" s="7"/>
      <c r="S218" s="7"/>
      <c r="T218" s="7"/>
      <c r="U218" s="7"/>
      <c r="V218" s="7"/>
      <c r="W218" s="7"/>
      <c r="X218" s="7"/>
      <c r="Y218" s="1"/>
      <c r="Z218" s="1"/>
    </row>
    <row r="219" spans="1:26" ht="15.75" customHeight="1">
      <c r="A219" s="7"/>
      <c r="B219" s="7"/>
      <c r="C219" s="8"/>
      <c r="D219" s="9"/>
      <c r="E219" s="9"/>
      <c r="F219" s="9"/>
      <c r="G219" s="7"/>
      <c r="H219" s="7"/>
      <c r="I219" s="7"/>
      <c r="J219" s="7"/>
      <c r="K219" s="7"/>
      <c r="L219" s="7"/>
      <c r="M219" s="7"/>
      <c r="N219" s="7"/>
      <c r="O219" s="7"/>
      <c r="P219" s="7"/>
      <c r="Q219" s="7"/>
      <c r="R219" s="7"/>
      <c r="S219" s="7"/>
      <c r="T219" s="7"/>
      <c r="U219" s="7"/>
      <c r="V219" s="7"/>
      <c r="W219" s="7"/>
      <c r="X219" s="7"/>
      <c r="Y219" s="1"/>
      <c r="Z219" s="1"/>
    </row>
    <row r="220" spans="1:26" ht="15.75" customHeight="1">
      <c r="A220" s="7"/>
      <c r="B220" s="7"/>
      <c r="C220" s="8"/>
      <c r="D220" s="9"/>
      <c r="E220" s="9"/>
      <c r="F220" s="9"/>
      <c r="G220" s="7"/>
      <c r="H220" s="7"/>
      <c r="I220" s="7"/>
      <c r="J220" s="7"/>
      <c r="K220" s="7"/>
      <c r="L220" s="7"/>
      <c r="M220" s="7"/>
      <c r="N220" s="7"/>
      <c r="O220" s="7"/>
      <c r="P220" s="7"/>
      <c r="Q220" s="7"/>
      <c r="R220" s="7"/>
      <c r="S220" s="7"/>
      <c r="T220" s="7"/>
      <c r="U220" s="7"/>
      <c r="V220" s="7"/>
      <c r="W220" s="7"/>
      <c r="X220" s="7"/>
      <c r="Y220" s="1"/>
      <c r="Z220" s="1"/>
    </row>
    <row r="221" spans="1:26" ht="15.75" customHeight="1">
      <c r="A221" s="7"/>
      <c r="B221" s="7"/>
      <c r="C221" s="8"/>
      <c r="D221" s="9"/>
      <c r="E221" s="9"/>
      <c r="F221" s="9"/>
      <c r="G221" s="7"/>
      <c r="H221" s="7"/>
      <c r="I221" s="7"/>
      <c r="J221" s="7"/>
      <c r="K221" s="7"/>
      <c r="L221" s="7"/>
      <c r="M221" s="7"/>
      <c r="N221" s="7"/>
      <c r="O221" s="7"/>
      <c r="P221" s="7"/>
      <c r="Q221" s="7"/>
      <c r="R221" s="7"/>
      <c r="S221" s="7"/>
      <c r="T221" s="7"/>
      <c r="U221" s="7"/>
      <c r="V221" s="7"/>
      <c r="W221" s="7"/>
      <c r="X221" s="7"/>
      <c r="Y221" s="1"/>
      <c r="Z221" s="1"/>
    </row>
    <row r="222" spans="1:26" ht="15.75" customHeight="1">
      <c r="A222" s="7"/>
      <c r="B222" s="7"/>
      <c r="C222" s="8"/>
      <c r="D222" s="9"/>
      <c r="E222" s="9"/>
      <c r="F222" s="9"/>
      <c r="G222" s="7"/>
      <c r="H222" s="7"/>
      <c r="I222" s="7"/>
      <c r="J222" s="7"/>
      <c r="K222" s="7"/>
      <c r="L222" s="7"/>
      <c r="M222" s="7"/>
      <c r="N222" s="7"/>
      <c r="O222" s="7"/>
      <c r="P222" s="7"/>
      <c r="Q222" s="7"/>
      <c r="R222" s="7"/>
      <c r="S222" s="7"/>
      <c r="T222" s="7"/>
      <c r="U222" s="7"/>
      <c r="V222" s="7"/>
      <c r="W222" s="7"/>
      <c r="X222" s="7"/>
      <c r="Y222" s="1"/>
      <c r="Z222" s="1"/>
    </row>
    <row r="223" spans="1:26" ht="15.75" customHeight="1">
      <c r="A223" s="7"/>
      <c r="B223" s="7"/>
      <c r="C223" s="8"/>
      <c r="D223" s="9"/>
      <c r="E223" s="9"/>
      <c r="F223" s="9"/>
      <c r="G223" s="7"/>
      <c r="H223" s="7"/>
      <c r="I223" s="7"/>
      <c r="J223" s="7"/>
      <c r="K223" s="7"/>
      <c r="L223" s="7"/>
      <c r="M223" s="7"/>
      <c r="N223" s="7"/>
      <c r="O223" s="7"/>
      <c r="P223" s="7"/>
      <c r="Q223" s="7"/>
      <c r="R223" s="7"/>
      <c r="S223" s="7"/>
      <c r="T223" s="7"/>
      <c r="U223" s="7"/>
      <c r="V223" s="7"/>
      <c r="W223" s="7"/>
      <c r="X223" s="7"/>
      <c r="Y223" s="1"/>
      <c r="Z223" s="1"/>
    </row>
    <row r="224" spans="1:26" ht="15.75" customHeight="1">
      <c r="A224" s="7"/>
      <c r="B224" s="7"/>
      <c r="C224" s="8"/>
      <c r="D224" s="9"/>
      <c r="E224" s="9"/>
      <c r="F224" s="9"/>
      <c r="G224" s="7"/>
      <c r="H224" s="7"/>
      <c r="I224" s="7"/>
      <c r="J224" s="7"/>
      <c r="K224" s="7"/>
      <c r="L224" s="7"/>
      <c r="M224" s="7"/>
      <c r="N224" s="7"/>
      <c r="O224" s="7"/>
      <c r="P224" s="7"/>
      <c r="Q224" s="7"/>
      <c r="R224" s="7"/>
      <c r="S224" s="7"/>
      <c r="T224" s="7"/>
      <c r="U224" s="7"/>
      <c r="V224" s="7"/>
      <c r="W224" s="7"/>
      <c r="X224" s="7"/>
      <c r="Y224" s="1"/>
      <c r="Z224" s="1"/>
    </row>
    <row r="225" spans="1:26" ht="15.75" customHeight="1">
      <c r="A225" s="7"/>
      <c r="B225" s="7"/>
      <c r="C225" s="8"/>
      <c r="D225" s="9"/>
      <c r="E225" s="9"/>
      <c r="F225" s="9"/>
      <c r="G225" s="7"/>
      <c r="H225" s="7"/>
      <c r="I225" s="7"/>
      <c r="J225" s="7"/>
      <c r="K225" s="7"/>
      <c r="L225" s="7"/>
      <c r="M225" s="7"/>
      <c r="N225" s="7"/>
      <c r="O225" s="7"/>
      <c r="P225" s="7"/>
      <c r="Q225" s="7"/>
      <c r="R225" s="7"/>
      <c r="S225" s="7"/>
      <c r="T225" s="7"/>
      <c r="U225" s="7"/>
      <c r="V225" s="7"/>
      <c r="W225" s="7"/>
      <c r="X225" s="7"/>
      <c r="Y225" s="1"/>
      <c r="Z225" s="1"/>
    </row>
    <row r="226" spans="1:26" ht="15.75" customHeight="1">
      <c r="A226" s="7"/>
      <c r="B226" s="7"/>
      <c r="C226" s="8"/>
      <c r="D226" s="9"/>
      <c r="E226" s="9"/>
      <c r="F226" s="9"/>
      <c r="G226" s="7"/>
      <c r="H226" s="7"/>
      <c r="I226" s="7"/>
      <c r="J226" s="7"/>
      <c r="K226" s="7"/>
      <c r="L226" s="7"/>
      <c r="M226" s="7"/>
      <c r="N226" s="7"/>
      <c r="O226" s="7"/>
      <c r="P226" s="7"/>
      <c r="Q226" s="7"/>
      <c r="R226" s="7"/>
      <c r="S226" s="7"/>
      <c r="T226" s="7"/>
      <c r="U226" s="7"/>
      <c r="V226" s="7"/>
      <c r="W226" s="7"/>
      <c r="X226" s="7"/>
      <c r="Y226" s="1"/>
      <c r="Z226" s="1"/>
    </row>
    <row r="227" spans="1:26" ht="15.75" customHeight="1">
      <c r="A227" s="7"/>
      <c r="B227" s="7"/>
      <c r="C227" s="8"/>
      <c r="D227" s="9"/>
      <c r="E227" s="9"/>
      <c r="F227" s="9"/>
      <c r="G227" s="7"/>
      <c r="H227" s="7"/>
      <c r="I227" s="7"/>
      <c r="J227" s="7"/>
      <c r="K227" s="7"/>
      <c r="L227" s="7"/>
      <c r="M227" s="7"/>
      <c r="N227" s="7"/>
      <c r="O227" s="7"/>
      <c r="P227" s="7"/>
      <c r="Q227" s="7"/>
      <c r="R227" s="7"/>
      <c r="S227" s="7"/>
      <c r="T227" s="7"/>
      <c r="U227" s="7"/>
      <c r="V227" s="7"/>
      <c r="W227" s="7"/>
      <c r="X227" s="7"/>
      <c r="Y227" s="1"/>
      <c r="Z227" s="1"/>
    </row>
    <row r="228" spans="1:26" ht="15.75" customHeight="1">
      <c r="A228" s="7"/>
      <c r="B228" s="7"/>
      <c r="C228" s="8"/>
      <c r="D228" s="9"/>
      <c r="E228" s="9"/>
      <c r="F228" s="9"/>
      <c r="G228" s="7"/>
      <c r="H228" s="7"/>
      <c r="I228" s="7"/>
      <c r="J228" s="7"/>
      <c r="K228" s="7"/>
      <c r="L228" s="7"/>
      <c r="M228" s="7"/>
      <c r="N228" s="7"/>
      <c r="O228" s="7"/>
      <c r="P228" s="7"/>
      <c r="Q228" s="7"/>
      <c r="R228" s="7"/>
      <c r="S228" s="7"/>
      <c r="T228" s="7"/>
      <c r="U228" s="7"/>
      <c r="V228" s="7"/>
      <c r="W228" s="7"/>
      <c r="X228" s="7"/>
      <c r="Y228" s="1"/>
      <c r="Z228" s="1"/>
    </row>
    <row r="229" spans="1:26" ht="15.75" customHeight="1">
      <c r="A229" s="7"/>
      <c r="B229" s="7"/>
      <c r="C229" s="8"/>
      <c r="D229" s="9"/>
      <c r="E229" s="9"/>
      <c r="F229" s="9"/>
      <c r="G229" s="7"/>
      <c r="H229" s="7"/>
      <c r="I229" s="7"/>
      <c r="J229" s="7"/>
      <c r="K229" s="7"/>
      <c r="L229" s="7"/>
      <c r="M229" s="7"/>
      <c r="N229" s="7"/>
      <c r="O229" s="7"/>
      <c r="P229" s="7"/>
      <c r="Q229" s="7"/>
      <c r="R229" s="7"/>
      <c r="S229" s="7"/>
      <c r="T229" s="7"/>
      <c r="U229" s="7"/>
      <c r="V229" s="7"/>
      <c r="W229" s="7"/>
      <c r="X229" s="7"/>
      <c r="Y229" s="1"/>
      <c r="Z229" s="1"/>
    </row>
    <row r="230" spans="1:26" ht="15.75" customHeight="1">
      <c r="A230" s="7"/>
      <c r="B230" s="7"/>
      <c r="C230" s="8"/>
      <c r="D230" s="9"/>
      <c r="E230" s="9"/>
      <c r="F230" s="9"/>
      <c r="G230" s="7"/>
      <c r="H230" s="7"/>
      <c r="I230" s="7"/>
      <c r="J230" s="7"/>
      <c r="K230" s="7"/>
      <c r="L230" s="7"/>
      <c r="M230" s="7"/>
      <c r="N230" s="7"/>
      <c r="O230" s="7"/>
      <c r="P230" s="7"/>
      <c r="Q230" s="7"/>
      <c r="R230" s="7"/>
      <c r="S230" s="7"/>
      <c r="T230" s="7"/>
      <c r="U230" s="7"/>
      <c r="V230" s="7"/>
      <c r="W230" s="7"/>
      <c r="X230" s="7"/>
      <c r="Y230" s="1"/>
      <c r="Z230" s="1"/>
    </row>
    <row r="231" spans="1:26" ht="15.75" customHeight="1">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7:L30"/>
  <mergeCells count="4">
    <mergeCell ref="B2:G2"/>
    <mergeCell ref="C4:D4"/>
    <mergeCell ref="C5:D5"/>
    <mergeCell ref="K30:L30"/>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5.42578125" customWidth="1"/>
    <col min="2" max="2" width="21.7109375" customWidth="1"/>
    <col min="3" max="3" width="53" customWidth="1"/>
    <col min="4" max="4" width="51.85546875" customWidth="1"/>
    <col min="5" max="5" width="12.28515625" customWidth="1"/>
    <col min="6" max="6" width="34.42578125" customWidth="1"/>
    <col min="7" max="7" width="27.5703125" customWidth="1"/>
    <col min="8" max="8" width="23" customWidth="1"/>
    <col min="9" max="9" width="29.140625" customWidth="1"/>
    <col min="10" max="10" width="20" customWidth="1"/>
    <col min="11" max="11" width="24.42578125" customWidth="1"/>
    <col min="12" max="12" width="21.85546875" customWidth="1"/>
    <col min="13" max="13" width="18.85546875" customWidth="1"/>
    <col min="14" max="24" width="11.5703125" customWidth="1"/>
  </cols>
  <sheetData>
    <row r="1" spans="1:26">
      <c r="A1" s="7"/>
      <c r="B1" s="7"/>
      <c r="C1" s="8"/>
      <c r="D1" s="9"/>
      <c r="E1" s="9"/>
      <c r="F1" s="9"/>
      <c r="G1" s="7"/>
      <c r="H1" s="7"/>
      <c r="I1" s="7"/>
      <c r="J1" s="7"/>
      <c r="K1" s="7"/>
      <c r="L1" s="7"/>
      <c r="M1" s="7"/>
      <c r="N1" s="7"/>
      <c r="O1" s="7"/>
      <c r="P1" s="7"/>
      <c r="Q1" s="7"/>
      <c r="R1" s="7"/>
      <c r="S1" s="7"/>
      <c r="T1" s="7"/>
      <c r="U1" s="7"/>
      <c r="V1" s="7"/>
      <c r="W1" s="7"/>
      <c r="X1" s="7"/>
      <c r="Y1" s="1"/>
      <c r="Z1" s="1"/>
    </row>
    <row r="2" spans="1:26" ht="38.25" customHeight="1">
      <c r="A2" s="7"/>
      <c r="B2" s="430" t="s">
        <v>0</v>
      </c>
      <c r="C2" s="431"/>
      <c r="D2" s="431"/>
      <c r="E2" s="431"/>
      <c r="F2" s="431"/>
      <c r="G2" s="432"/>
      <c r="H2" s="10"/>
      <c r="I2" s="11"/>
      <c r="J2" s="12"/>
      <c r="K2" s="12"/>
      <c r="L2" s="12"/>
      <c r="M2" s="7"/>
      <c r="N2" s="7"/>
      <c r="O2" s="7"/>
      <c r="P2" s="7"/>
      <c r="Q2" s="7"/>
      <c r="R2" s="7"/>
      <c r="S2" s="7"/>
      <c r="T2" s="7"/>
      <c r="U2" s="7"/>
      <c r="V2" s="7"/>
      <c r="W2" s="7"/>
      <c r="X2" s="7"/>
      <c r="Y2" s="1"/>
      <c r="Z2" s="1"/>
    </row>
    <row r="3" spans="1:26">
      <c r="A3" s="7"/>
      <c r="B3" s="13"/>
      <c r="C3" s="14"/>
      <c r="D3" s="9"/>
      <c r="E3" s="9"/>
      <c r="F3" s="13"/>
      <c r="G3" s="13"/>
      <c r="H3" s="7"/>
      <c r="I3" s="7"/>
      <c r="J3" s="7"/>
      <c r="K3" s="7"/>
      <c r="L3" s="7"/>
      <c r="M3" s="7"/>
      <c r="N3" s="7"/>
      <c r="O3" s="7"/>
      <c r="P3" s="7"/>
      <c r="Q3" s="7"/>
      <c r="R3" s="7"/>
      <c r="S3" s="7"/>
      <c r="T3" s="7"/>
      <c r="U3" s="7"/>
      <c r="V3" s="7"/>
      <c r="W3" s="7"/>
      <c r="X3" s="7"/>
      <c r="Y3" s="1"/>
      <c r="Z3" s="1"/>
    </row>
    <row r="4" spans="1:26" ht="57.75" customHeight="1">
      <c r="A4" s="7"/>
      <c r="B4" s="15" t="s">
        <v>1</v>
      </c>
      <c r="C4" s="433" t="str">
        <f>+RESUMEN!C3</f>
        <v>RESUMEN DEL PRESUPUESTO 
“Fortalecimiento comercial y empresarial para emprendimientos en edad temprana para aumentar la capacidad productiva y económica en el Departamento de Huila”</v>
      </c>
      <c r="D4" s="434"/>
      <c r="E4" s="16"/>
      <c r="F4" s="17" t="s">
        <v>2</v>
      </c>
      <c r="G4" s="18">
        <f>+RESUMEN!E17</f>
        <v>1754286071.5897436</v>
      </c>
      <c r="H4" s="19"/>
      <c r="I4" s="20" t="s">
        <v>3</v>
      </c>
      <c r="J4" s="7"/>
      <c r="K4" s="7"/>
      <c r="L4" s="7"/>
      <c r="M4" s="7"/>
      <c r="N4" s="7"/>
      <c r="O4" s="7"/>
      <c r="P4" s="7"/>
      <c r="Q4" s="7"/>
      <c r="R4" s="7"/>
      <c r="S4" s="7"/>
      <c r="T4" s="7"/>
      <c r="U4" s="7"/>
      <c r="V4" s="7"/>
      <c r="W4" s="7"/>
      <c r="X4" s="7"/>
      <c r="Y4" s="1"/>
      <c r="Z4" s="1"/>
    </row>
    <row r="5" spans="1:26" ht="39" customHeight="1">
      <c r="A5" s="7"/>
      <c r="B5" s="21" t="s">
        <v>4</v>
      </c>
      <c r="C5" s="435" t="s">
        <v>5</v>
      </c>
      <c r="D5" s="436"/>
      <c r="E5" s="22"/>
      <c r="F5" s="17" t="s">
        <v>6</v>
      </c>
      <c r="G5" s="18">
        <f>+RESUMEN!E17</f>
        <v>1754286071.5897436</v>
      </c>
      <c r="H5" s="23" t="str">
        <f>IF(SUM(G8:G28)=G5,"VERDADERO","FALSO")</f>
        <v>FALSO</v>
      </c>
      <c r="I5" s="24">
        <f>SUM(G8:G23)</f>
        <v>599140794.66666675</v>
      </c>
      <c r="J5" s="7"/>
      <c r="K5" s="7"/>
      <c r="L5" s="7"/>
      <c r="M5" s="7"/>
      <c r="N5" s="7"/>
      <c r="O5" s="7"/>
      <c r="P5" s="7"/>
      <c r="Q5" s="7"/>
      <c r="R5" s="7"/>
      <c r="S5" s="7"/>
      <c r="T5" s="7"/>
      <c r="U5" s="7"/>
      <c r="V5" s="7"/>
      <c r="W5" s="7"/>
      <c r="X5" s="7"/>
      <c r="Y5" s="1"/>
      <c r="Z5" s="1"/>
    </row>
    <row r="6" spans="1:26" ht="24" customHeight="1">
      <c r="A6" s="7"/>
      <c r="B6" s="7"/>
      <c r="C6" s="8"/>
      <c r="D6" s="9"/>
      <c r="E6" s="9"/>
      <c r="F6" s="9"/>
      <c r="G6" s="25"/>
      <c r="H6" s="25"/>
      <c r="I6" s="25"/>
      <c r="J6" s="25"/>
      <c r="K6" s="25"/>
      <c r="L6" s="25"/>
      <c r="M6" s="7"/>
      <c r="N6" s="7"/>
      <c r="O6" s="7"/>
      <c r="P6" s="7"/>
      <c r="Q6" s="7"/>
      <c r="R6" s="7"/>
      <c r="S6" s="7"/>
      <c r="T6" s="7"/>
      <c r="U6" s="7"/>
      <c r="V6" s="7"/>
      <c r="W6" s="7"/>
      <c r="X6" s="7"/>
      <c r="Y6" s="1"/>
      <c r="Z6" s="1"/>
    </row>
    <row r="7" spans="1:26" ht="48" customHeight="1">
      <c r="A7" s="7"/>
      <c r="B7" s="26" t="s">
        <v>7</v>
      </c>
      <c r="C7" s="27" t="s">
        <v>8</v>
      </c>
      <c r="D7" s="28" t="s">
        <v>9</v>
      </c>
      <c r="E7" s="26" t="s">
        <v>10</v>
      </c>
      <c r="F7" s="28" t="s">
        <v>11</v>
      </c>
      <c r="G7" s="28" t="s">
        <v>12</v>
      </c>
      <c r="H7" s="26" t="s">
        <v>13</v>
      </c>
      <c r="I7" s="26" t="s">
        <v>14</v>
      </c>
      <c r="J7" s="26" t="s">
        <v>15</v>
      </c>
      <c r="K7" s="26" t="s">
        <v>16</v>
      </c>
      <c r="L7" s="26" t="s">
        <v>17</v>
      </c>
      <c r="M7" s="7"/>
      <c r="N7" s="7"/>
      <c r="O7" s="7"/>
      <c r="P7" s="7"/>
      <c r="Q7" s="7"/>
      <c r="R7" s="7"/>
      <c r="S7" s="7"/>
      <c r="T7" s="7"/>
      <c r="U7" s="7"/>
      <c r="V7" s="7"/>
      <c r="W7" s="7"/>
      <c r="X7" s="7"/>
      <c r="Y7" s="1"/>
      <c r="Z7" s="1"/>
    </row>
    <row r="8" spans="1:26" ht="132.75" customHeight="1">
      <c r="A8" s="7"/>
      <c r="B8" s="29" t="s">
        <v>18</v>
      </c>
      <c r="C8" s="30" t="s">
        <v>19</v>
      </c>
      <c r="D8" s="30" t="s">
        <v>20</v>
      </c>
      <c r="E8" s="31">
        <v>1</v>
      </c>
      <c r="F8" s="30" t="s">
        <v>21</v>
      </c>
      <c r="G8" s="32">
        <v>5750000</v>
      </c>
      <c r="H8" s="33">
        <v>9.5970764320914333E-3</v>
      </c>
      <c r="I8" s="34">
        <v>5513520.4102365281</v>
      </c>
      <c r="J8" s="35" t="s">
        <v>22</v>
      </c>
      <c r="K8" s="36">
        <v>5750000</v>
      </c>
      <c r="L8" s="36"/>
      <c r="M8" s="7"/>
      <c r="N8" s="7"/>
      <c r="O8" s="7"/>
      <c r="P8" s="7"/>
      <c r="Q8" s="7"/>
      <c r="R8" s="7"/>
      <c r="S8" s="7"/>
      <c r="T8" s="7"/>
      <c r="U8" s="7"/>
      <c r="V8" s="7"/>
      <c r="W8" s="7"/>
      <c r="X8" s="7"/>
      <c r="Y8" s="1"/>
      <c r="Z8" s="1"/>
    </row>
    <row r="9" spans="1:26" ht="134.25" customHeight="1">
      <c r="A9" s="7"/>
      <c r="B9" s="37" t="s">
        <v>18</v>
      </c>
      <c r="C9" s="38" t="s">
        <v>19</v>
      </c>
      <c r="D9" s="38" t="s">
        <v>23</v>
      </c>
      <c r="E9" s="39">
        <v>1</v>
      </c>
      <c r="F9" s="38" t="s">
        <v>24</v>
      </c>
      <c r="G9" s="40">
        <v>3040000</v>
      </c>
      <c r="H9" s="41">
        <v>5.0739325832274704E-3</v>
      </c>
      <c r="I9" s="42">
        <v>2914974.2690641819</v>
      </c>
      <c r="J9" s="43" t="s">
        <v>25</v>
      </c>
      <c r="K9" s="44">
        <v>3040000</v>
      </c>
      <c r="L9" s="44"/>
      <c r="M9" s="7"/>
      <c r="N9" s="7"/>
      <c r="O9" s="7"/>
      <c r="P9" s="7"/>
      <c r="Q9" s="7"/>
      <c r="R9" s="7"/>
      <c r="S9" s="7"/>
      <c r="T9" s="7"/>
      <c r="U9" s="7"/>
      <c r="V9" s="7"/>
      <c r="W9" s="7"/>
      <c r="X9" s="7"/>
      <c r="Y9" s="1"/>
      <c r="Z9" s="1"/>
    </row>
    <row r="10" spans="1:26" ht="60">
      <c r="A10" s="7"/>
      <c r="B10" s="29" t="s">
        <v>26</v>
      </c>
      <c r="C10" s="30" t="s">
        <v>27</v>
      </c>
      <c r="D10" s="30" t="s">
        <v>28</v>
      </c>
      <c r="E10" s="31">
        <v>1</v>
      </c>
      <c r="F10" s="30" t="s">
        <v>29</v>
      </c>
      <c r="G10" s="32">
        <v>6771666.6666666716</v>
      </c>
      <c r="H10" s="33">
        <v>1.1302296099590586E-2</v>
      </c>
      <c r="I10" s="34">
        <v>6493169.1092147911</v>
      </c>
      <c r="J10" s="45" t="s">
        <v>25</v>
      </c>
      <c r="K10" s="36">
        <v>6771666.6666666716</v>
      </c>
      <c r="L10" s="36"/>
      <c r="M10" s="7"/>
      <c r="N10" s="7"/>
      <c r="O10" s="7"/>
      <c r="P10" s="7"/>
      <c r="Q10" s="7"/>
      <c r="R10" s="7"/>
      <c r="S10" s="7"/>
      <c r="T10" s="7"/>
      <c r="U10" s="7"/>
      <c r="V10" s="7"/>
      <c r="W10" s="7"/>
      <c r="X10" s="7"/>
      <c r="Y10" s="1"/>
      <c r="Z10" s="1"/>
    </row>
    <row r="11" spans="1:26" ht="63.75" customHeight="1">
      <c r="A11" s="7"/>
      <c r="B11" s="29" t="s">
        <v>26</v>
      </c>
      <c r="C11" s="30" t="s">
        <v>27</v>
      </c>
      <c r="D11" s="30" t="s">
        <v>28</v>
      </c>
      <c r="E11" s="31">
        <v>1</v>
      </c>
      <c r="F11" s="30" t="s">
        <v>30</v>
      </c>
      <c r="G11" s="32">
        <v>80000000</v>
      </c>
      <c r="H11" s="33">
        <v>0.13352454166388081</v>
      </c>
      <c r="I11" s="34">
        <v>76709849.185899526</v>
      </c>
      <c r="J11" s="46" t="s">
        <v>22</v>
      </c>
      <c r="K11" s="36">
        <v>80000000</v>
      </c>
      <c r="L11" s="36"/>
      <c r="M11" s="7"/>
      <c r="N11" s="7"/>
      <c r="O11" s="7"/>
      <c r="P11" s="7"/>
      <c r="Q11" s="7"/>
      <c r="R11" s="7"/>
      <c r="S11" s="7"/>
      <c r="T11" s="7"/>
      <c r="U11" s="7"/>
      <c r="V11" s="7"/>
      <c r="W11" s="7"/>
      <c r="X11" s="7"/>
      <c r="Y11" s="1"/>
      <c r="Z11" s="1"/>
    </row>
    <row r="12" spans="1:26" ht="90" customHeight="1">
      <c r="A12" s="7"/>
      <c r="B12" s="47" t="s">
        <v>31</v>
      </c>
      <c r="C12" s="48" t="s">
        <v>32</v>
      </c>
      <c r="D12" s="48" t="s">
        <v>33</v>
      </c>
      <c r="E12" s="49">
        <v>1</v>
      </c>
      <c r="F12" s="48" t="s">
        <v>21</v>
      </c>
      <c r="G12" s="50">
        <v>11500000</v>
      </c>
      <c r="H12" s="51">
        <v>1.9194152864182867E-2</v>
      </c>
      <c r="I12" s="52">
        <v>11027040.820473056</v>
      </c>
      <c r="J12" s="45" t="s">
        <v>25</v>
      </c>
      <c r="K12" s="36">
        <v>11500000</v>
      </c>
      <c r="L12" s="53"/>
      <c r="M12" s="7"/>
      <c r="N12" s="7"/>
      <c r="O12" s="7"/>
      <c r="P12" s="7"/>
      <c r="Q12" s="7"/>
      <c r="R12" s="7"/>
      <c r="S12" s="7"/>
      <c r="T12" s="7"/>
      <c r="U12" s="7"/>
      <c r="V12" s="7"/>
      <c r="W12" s="7"/>
      <c r="X12" s="7"/>
      <c r="Y12" s="1"/>
      <c r="Z12" s="1"/>
    </row>
    <row r="13" spans="1:26" ht="108.75" customHeight="1">
      <c r="A13" s="7"/>
      <c r="B13" s="54" t="s">
        <v>31</v>
      </c>
      <c r="C13" s="55" t="s">
        <v>32</v>
      </c>
      <c r="D13" s="48" t="s">
        <v>34</v>
      </c>
      <c r="E13" s="56">
        <v>1</v>
      </c>
      <c r="F13" s="55" t="s">
        <v>21</v>
      </c>
      <c r="G13" s="57">
        <v>75000000</v>
      </c>
      <c r="H13" s="58">
        <v>0.12517925780988826</v>
      </c>
      <c r="I13" s="59">
        <v>71915483.611780807</v>
      </c>
      <c r="J13" s="55" t="s">
        <v>22</v>
      </c>
      <c r="K13" s="36">
        <v>75000000</v>
      </c>
      <c r="L13" s="60"/>
      <c r="M13" s="7"/>
      <c r="N13" s="7"/>
      <c r="O13" s="7"/>
      <c r="P13" s="7"/>
      <c r="Q13" s="7"/>
      <c r="R13" s="7"/>
      <c r="S13" s="7"/>
      <c r="T13" s="7"/>
      <c r="U13" s="7"/>
      <c r="V13" s="7"/>
      <c r="W13" s="7"/>
      <c r="X13" s="7"/>
      <c r="Y13" s="1"/>
      <c r="Z13" s="1"/>
    </row>
    <row r="14" spans="1:26" ht="108.75" customHeight="1">
      <c r="A14" s="7"/>
      <c r="B14" s="54" t="s">
        <v>31</v>
      </c>
      <c r="C14" s="55" t="s">
        <v>32</v>
      </c>
      <c r="D14" s="55" t="s">
        <v>35</v>
      </c>
      <c r="E14" s="56">
        <v>2</v>
      </c>
      <c r="F14" s="55" t="s">
        <v>24</v>
      </c>
      <c r="G14" s="57">
        <v>15249028</v>
      </c>
      <c r="H14" s="58">
        <v>2.5451493431496063E-2</v>
      </c>
      <c r="I14" s="59">
        <v>14621882.976394488</v>
      </c>
      <c r="J14" s="45" t="s">
        <v>25</v>
      </c>
      <c r="K14" s="36">
        <v>15249028</v>
      </c>
      <c r="L14" s="60"/>
      <c r="M14" s="7"/>
      <c r="N14" s="7"/>
      <c r="O14" s="7"/>
      <c r="P14" s="7"/>
      <c r="Q14" s="7"/>
      <c r="R14" s="7"/>
      <c r="S14" s="7"/>
      <c r="T14" s="7"/>
      <c r="U14" s="7"/>
      <c r="V14" s="7"/>
      <c r="W14" s="7"/>
      <c r="X14" s="7"/>
      <c r="Y14" s="1"/>
      <c r="Z14" s="1"/>
    </row>
    <row r="15" spans="1:26" ht="108.75" customHeight="1">
      <c r="A15" s="7"/>
      <c r="B15" s="61" t="s">
        <v>36</v>
      </c>
      <c r="C15" s="62" t="s">
        <v>37</v>
      </c>
      <c r="D15" s="62" t="s">
        <v>38</v>
      </c>
      <c r="E15" s="63">
        <v>2</v>
      </c>
      <c r="F15" s="62" t="s">
        <v>29</v>
      </c>
      <c r="G15" s="64">
        <v>215204500</v>
      </c>
      <c r="H15" s="65">
        <v>0.35918852783130795</v>
      </c>
      <c r="I15" s="66">
        <v>206353809.23908642</v>
      </c>
      <c r="J15" s="45" t="s">
        <v>25</v>
      </c>
      <c r="K15" s="36">
        <v>215204500</v>
      </c>
      <c r="L15" s="67"/>
      <c r="M15" s="7"/>
      <c r="N15" s="7"/>
      <c r="O15" s="7"/>
      <c r="P15" s="7"/>
      <c r="Q15" s="7"/>
      <c r="R15" s="7"/>
      <c r="S15" s="7"/>
      <c r="T15" s="7"/>
      <c r="U15" s="7"/>
      <c r="V15" s="7"/>
      <c r="W15" s="7"/>
      <c r="X15" s="7"/>
      <c r="Y15" s="1"/>
      <c r="Z15" s="1"/>
    </row>
    <row r="16" spans="1:26" ht="108.75" customHeight="1">
      <c r="A16" s="7"/>
      <c r="B16" s="61" t="s">
        <v>39</v>
      </c>
      <c r="C16" s="62" t="s">
        <v>40</v>
      </c>
      <c r="D16" s="62" t="s">
        <v>41</v>
      </c>
      <c r="E16" s="63">
        <v>1</v>
      </c>
      <c r="F16" s="62" t="s">
        <v>24</v>
      </c>
      <c r="G16" s="64">
        <v>16500000</v>
      </c>
      <c r="H16" s="65">
        <v>2.7539436718175415E-2</v>
      </c>
      <c r="I16" s="66">
        <v>15821406.394591777</v>
      </c>
      <c r="J16" s="45" t="s">
        <v>25</v>
      </c>
      <c r="K16" s="36">
        <v>16500000</v>
      </c>
      <c r="L16" s="67"/>
      <c r="M16" s="7"/>
      <c r="N16" s="7"/>
      <c r="O16" s="7"/>
      <c r="P16" s="7"/>
      <c r="Q16" s="7"/>
      <c r="R16" s="7"/>
      <c r="S16" s="7"/>
      <c r="T16" s="7"/>
      <c r="U16" s="7"/>
      <c r="V16" s="7"/>
      <c r="W16" s="7"/>
      <c r="X16" s="7"/>
      <c r="Y16" s="1"/>
      <c r="Z16" s="1"/>
    </row>
    <row r="17" spans="1:26" ht="108.75" customHeight="1">
      <c r="A17" s="7"/>
      <c r="B17" s="68" t="s">
        <v>42</v>
      </c>
      <c r="C17" s="69" t="s">
        <v>43</v>
      </c>
      <c r="D17" s="69" t="s">
        <v>44</v>
      </c>
      <c r="E17" s="70">
        <v>1</v>
      </c>
      <c r="F17" s="69" t="s">
        <v>21</v>
      </c>
      <c r="G17" s="71">
        <v>20000000</v>
      </c>
      <c r="H17" s="72">
        <v>3.3381135415970202E-2</v>
      </c>
      <c r="I17" s="73">
        <v>19177462.296474881</v>
      </c>
      <c r="J17" s="74" t="s">
        <v>22</v>
      </c>
      <c r="K17" s="75">
        <v>20000000</v>
      </c>
      <c r="L17" s="75"/>
      <c r="M17" s="7"/>
      <c r="N17" s="7"/>
      <c r="O17" s="7"/>
      <c r="P17" s="7"/>
      <c r="Q17" s="7"/>
      <c r="R17" s="7"/>
      <c r="S17" s="7"/>
      <c r="T17" s="7"/>
      <c r="U17" s="7"/>
      <c r="V17" s="7"/>
      <c r="W17" s="7"/>
      <c r="X17" s="7"/>
      <c r="Y17" s="1"/>
      <c r="Z17" s="1"/>
    </row>
    <row r="18" spans="1:26" ht="108.75" customHeight="1">
      <c r="A18" s="7"/>
      <c r="B18" s="68" t="s">
        <v>45</v>
      </c>
      <c r="C18" s="69" t="s">
        <v>46</v>
      </c>
      <c r="D18" s="69" t="s">
        <v>24</v>
      </c>
      <c r="E18" s="70">
        <v>1</v>
      </c>
      <c r="F18" s="69" t="s">
        <v>24</v>
      </c>
      <c r="G18" s="71">
        <v>8364000</v>
      </c>
      <c r="H18" s="72">
        <v>1.3959990830958738E-2</v>
      </c>
      <c r="I18" s="73">
        <v>8020014.7323857946</v>
      </c>
      <c r="J18" s="45" t="s">
        <v>25</v>
      </c>
      <c r="K18" s="75"/>
      <c r="L18" s="75">
        <v>8364000</v>
      </c>
      <c r="M18" s="7"/>
      <c r="N18" s="7"/>
      <c r="O18" s="7"/>
      <c r="P18" s="7"/>
      <c r="Q18" s="7"/>
      <c r="R18" s="7"/>
      <c r="S18" s="7"/>
      <c r="T18" s="7"/>
      <c r="U18" s="7"/>
      <c r="V18" s="7"/>
      <c r="W18" s="7"/>
      <c r="X18" s="7"/>
      <c r="Y18" s="1"/>
      <c r="Z18" s="1"/>
    </row>
    <row r="19" spans="1:26" ht="108.75" customHeight="1">
      <c r="A19" s="7"/>
      <c r="B19" s="68" t="s">
        <v>47</v>
      </c>
      <c r="C19" s="69" t="s">
        <v>48</v>
      </c>
      <c r="D19" s="69" t="s">
        <v>24</v>
      </c>
      <c r="E19" s="70">
        <v>1</v>
      </c>
      <c r="F19" s="69" t="s">
        <v>24</v>
      </c>
      <c r="G19" s="71">
        <v>3150000</v>
      </c>
      <c r="H19" s="72">
        <v>5.2575288280153065E-3</v>
      </c>
      <c r="I19" s="73">
        <v>3020450.3116947934</v>
      </c>
      <c r="J19" s="45" t="s">
        <v>25</v>
      </c>
      <c r="K19" s="75"/>
      <c r="L19" s="75">
        <v>3150000</v>
      </c>
      <c r="M19" s="7"/>
      <c r="N19" s="7"/>
      <c r="O19" s="7"/>
      <c r="P19" s="7"/>
      <c r="Q19" s="7"/>
      <c r="R19" s="7"/>
      <c r="S19" s="7"/>
      <c r="T19" s="7"/>
      <c r="U19" s="7"/>
      <c r="V19" s="7"/>
      <c r="W19" s="7"/>
      <c r="X19" s="7"/>
      <c r="Y19" s="1"/>
      <c r="Z19" s="1"/>
    </row>
    <row r="20" spans="1:26" ht="63" customHeight="1">
      <c r="A20" s="7"/>
      <c r="B20" s="29" t="s">
        <v>49</v>
      </c>
      <c r="C20" s="30" t="s">
        <v>50</v>
      </c>
      <c r="D20" s="30" t="s">
        <v>51</v>
      </c>
      <c r="E20" s="31">
        <v>1</v>
      </c>
      <c r="F20" s="30" t="s">
        <v>21</v>
      </c>
      <c r="G20" s="32">
        <v>19600000</v>
      </c>
      <c r="H20" s="33">
        <v>3.2713512707650799E-2</v>
      </c>
      <c r="I20" s="34">
        <v>18793913.050545383</v>
      </c>
      <c r="J20" s="45" t="s">
        <v>22</v>
      </c>
      <c r="K20" s="36"/>
      <c r="L20" s="36">
        <v>19600000</v>
      </c>
      <c r="M20" s="7"/>
      <c r="N20" s="7"/>
      <c r="O20" s="7"/>
      <c r="P20" s="7"/>
      <c r="Q20" s="7"/>
      <c r="R20" s="7"/>
      <c r="S20" s="7"/>
      <c r="T20" s="7"/>
      <c r="U20" s="7"/>
      <c r="V20" s="7"/>
      <c r="W20" s="7"/>
      <c r="X20" s="7"/>
      <c r="Y20" s="1"/>
      <c r="Z20" s="1"/>
    </row>
    <row r="21" spans="1:26" ht="96" customHeight="1">
      <c r="A21" s="7"/>
      <c r="B21" s="29" t="s">
        <v>49</v>
      </c>
      <c r="C21" s="30" t="s">
        <v>50</v>
      </c>
      <c r="D21" s="30" t="s">
        <v>52</v>
      </c>
      <c r="E21" s="31">
        <v>1</v>
      </c>
      <c r="F21" s="30" t="s">
        <v>53</v>
      </c>
      <c r="G21" s="32">
        <v>100000000</v>
      </c>
      <c r="H21" s="33">
        <v>0.16690567707985102</v>
      </c>
      <c r="I21" s="34">
        <v>95887311.482374415</v>
      </c>
      <c r="J21" s="45" t="s">
        <v>54</v>
      </c>
      <c r="K21" s="36">
        <v>80000000</v>
      </c>
      <c r="L21" s="36">
        <v>20000000</v>
      </c>
      <c r="M21" s="7"/>
      <c r="N21" s="7"/>
      <c r="O21" s="7"/>
      <c r="P21" s="7"/>
      <c r="Q21" s="7"/>
      <c r="R21" s="7"/>
      <c r="S21" s="7"/>
      <c r="T21" s="7"/>
      <c r="U21" s="7"/>
      <c r="V21" s="7"/>
      <c r="W21" s="7"/>
      <c r="X21" s="7"/>
      <c r="Y21" s="1"/>
      <c r="Z21" s="1"/>
    </row>
    <row r="22" spans="1:26" ht="96" customHeight="1">
      <c r="A22" s="7"/>
      <c r="B22" s="47" t="s">
        <v>55</v>
      </c>
      <c r="C22" s="30" t="s">
        <v>56</v>
      </c>
      <c r="D22" s="30" t="s">
        <v>57</v>
      </c>
      <c r="E22" s="31">
        <v>1</v>
      </c>
      <c r="F22" s="30" t="s">
        <v>24</v>
      </c>
      <c r="G22" s="32">
        <v>11000000</v>
      </c>
      <c r="H22" s="33">
        <v>1.8359624478783611E-2</v>
      </c>
      <c r="I22" s="34">
        <v>10547604.263061184</v>
      </c>
      <c r="J22" s="45" t="s">
        <v>25</v>
      </c>
      <c r="K22" s="36"/>
      <c r="L22" s="36">
        <v>11000000</v>
      </c>
      <c r="M22" s="7"/>
      <c r="N22" s="7"/>
      <c r="O22" s="7"/>
      <c r="P22" s="7"/>
      <c r="Q22" s="7"/>
      <c r="R22" s="7"/>
      <c r="S22" s="7"/>
      <c r="T22" s="7"/>
      <c r="U22" s="7"/>
      <c r="V22" s="7"/>
      <c r="W22" s="7"/>
      <c r="X22" s="7"/>
      <c r="Y22" s="1"/>
      <c r="Z22" s="1"/>
    </row>
    <row r="23" spans="1:26" ht="96" customHeight="1">
      <c r="A23" s="7"/>
      <c r="B23" s="29" t="s">
        <v>58</v>
      </c>
      <c r="C23" s="30" t="s">
        <v>59</v>
      </c>
      <c r="D23" s="30" t="s">
        <v>60</v>
      </c>
      <c r="E23" s="31">
        <v>1</v>
      </c>
      <c r="F23" s="30" t="s">
        <v>24</v>
      </c>
      <c r="G23" s="32">
        <v>8011600</v>
      </c>
      <c r="H23" s="33">
        <v>1.3371815224929343E-2</v>
      </c>
      <c r="I23" s="34">
        <v>7682107.8467219071</v>
      </c>
      <c r="J23" s="45" t="s">
        <v>25</v>
      </c>
      <c r="K23" s="36"/>
      <c r="L23" s="36">
        <v>8011600</v>
      </c>
      <c r="M23" s="7"/>
      <c r="N23" s="7"/>
      <c r="O23" s="7"/>
      <c r="P23" s="7"/>
      <c r="Q23" s="7"/>
      <c r="R23" s="7"/>
      <c r="S23" s="7"/>
      <c r="T23" s="7"/>
      <c r="U23" s="7"/>
      <c r="V23" s="7"/>
      <c r="W23" s="7"/>
      <c r="X23" s="7"/>
      <c r="Y23" s="1"/>
      <c r="Z23" s="1"/>
    </row>
    <row r="24" spans="1:26" ht="80.25" customHeight="1">
      <c r="A24" s="7"/>
      <c r="B24" s="77" t="s">
        <v>61</v>
      </c>
      <c r="C24" s="78" t="s">
        <v>62</v>
      </c>
      <c r="D24" s="79" t="s">
        <v>63</v>
      </c>
      <c r="E24" s="80">
        <v>15</v>
      </c>
      <c r="F24" s="79" t="s">
        <v>21</v>
      </c>
      <c r="G24" s="81">
        <v>574500000</v>
      </c>
      <c r="H24" s="82">
        <v>0</v>
      </c>
      <c r="I24" s="83">
        <v>0</v>
      </c>
      <c r="J24" s="84" t="s">
        <v>64</v>
      </c>
      <c r="K24" s="85">
        <v>459600000</v>
      </c>
      <c r="L24" s="85">
        <v>114900000</v>
      </c>
      <c r="M24" s="25"/>
      <c r="N24" s="7"/>
      <c r="O24" s="7"/>
      <c r="P24" s="7"/>
      <c r="Q24" s="7"/>
      <c r="R24" s="7"/>
      <c r="S24" s="7"/>
      <c r="T24" s="7"/>
      <c r="U24" s="7"/>
      <c r="V24" s="7"/>
      <c r="W24" s="7"/>
      <c r="X24" s="7"/>
      <c r="Y24" s="1"/>
      <c r="Z24" s="1"/>
    </row>
    <row r="25" spans="1:26" ht="82.5" customHeight="1">
      <c r="A25" s="7"/>
      <c r="B25" s="86" t="s">
        <v>65</v>
      </c>
      <c r="C25" s="87" t="s">
        <v>66</v>
      </c>
      <c r="D25" s="87" t="s">
        <v>67</v>
      </c>
      <c r="E25" s="88">
        <v>15</v>
      </c>
      <c r="F25" s="89" t="s">
        <v>68</v>
      </c>
      <c r="G25" s="90">
        <v>17773800</v>
      </c>
      <c r="H25" s="91">
        <v>0</v>
      </c>
      <c r="I25" s="92">
        <v>0</v>
      </c>
      <c r="J25" s="93" t="s">
        <v>69</v>
      </c>
      <c r="K25" s="94">
        <v>14219040</v>
      </c>
      <c r="L25" s="94">
        <v>3554760</v>
      </c>
      <c r="M25" s="7"/>
      <c r="N25" s="7"/>
      <c r="O25" s="7"/>
      <c r="P25" s="7"/>
      <c r="Q25" s="7"/>
      <c r="R25" s="7"/>
      <c r="S25" s="7"/>
      <c r="T25" s="7"/>
      <c r="U25" s="7"/>
      <c r="V25" s="7"/>
      <c r="W25" s="7"/>
      <c r="X25" s="7"/>
      <c r="Y25" s="1"/>
      <c r="Z25" s="1"/>
    </row>
    <row r="26" spans="1:26" ht="82.5" customHeight="1">
      <c r="A26" s="7"/>
      <c r="B26" s="86" t="s">
        <v>65</v>
      </c>
      <c r="C26" s="87" t="s">
        <v>66</v>
      </c>
      <c r="D26" s="87" t="s">
        <v>70</v>
      </c>
      <c r="E26" s="88">
        <v>15</v>
      </c>
      <c r="F26" s="89" t="s">
        <v>68</v>
      </c>
      <c r="G26" s="90">
        <v>25348500</v>
      </c>
      <c r="H26" s="91">
        <v>0</v>
      </c>
      <c r="I26" s="92"/>
      <c r="J26" s="93" t="s">
        <v>71</v>
      </c>
      <c r="K26" s="94">
        <v>20278800</v>
      </c>
      <c r="L26" s="94">
        <v>5069700</v>
      </c>
      <c r="M26" s="7"/>
      <c r="N26" s="7"/>
      <c r="O26" s="7"/>
      <c r="P26" s="7"/>
      <c r="Q26" s="7"/>
      <c r="R26" s="7"/>
      <c r="S26" s="7"/>
      <c r="T26" s="7"/>
      <c r="U26" s="7"/>
      <c r="V26" s="7"/>
      <c r="W26" s="7"/>
      <c r="X26" s="7"/>
      <c r="Y26" s="1"/>
      <c r="Z26" s="1"/>
    </row>
    <row r="27" spans="1:26" ht="82.5" customHeight="1">
      <c r="A27" s="7"/>
      <c r="B27" s="86" t="s">
        <v>65</v>
      </c>
      <c r="C27" s="87" t="s">
        <v>66</v>
      </c>
      <c r="D27" s="87" t="s">
        <v>70</v>
      </c>
      <c r="E27" s="88">
        <v>18</v>
      </c>
      <c r="F27" s="89" t="s">
        <v>72</v>
      </c>
      <c r="G27" s="90">
        <v>17522976.92307692</v>
      </c>
      <c r="H27" s="91">
        <v>0</v>
      </c>
      <c r="I27" s="92"/>
      <c r="J27" s="93" t="s">
        <v>73</v>
      </c>
      <c r="K27" s="94">
        <v>14018381.538461536</v>
      </c>
      <c r="L27" s="94">
        <v>3504595.384615384</v>
      </c>
      <c r="M27" s="7"/>
      <c r="N27" s="7"/>
      <c r="O27" s="7"/>
      <c r="P27" s="7"/>
      <c r="Q27" s="7"/>
      <c r="R27" s="7"/>
      <c r="S27" s="7"/>
      <c r="T27" s="7"/>
      <c r="U27" s="7"/>
      <c r="V27" s="7"/>
      <c r="W27" s="7"/>
      <c r="X27" s="7"/>
      <c r="Y27" s="1"/>
      <c r="Z27" s="1"/>
    </row>
    <row r="28" spans="1:26" ht="75" customHeight="1">
      <c r="A28" s="7"/>
      <c r="B28" s="95" t="s">
        <v>74</v>
      </c>
      <c r="C28" s="96" t="s">
        <v>75</v>
      </c>
      <c r="D28" s="30" t="s">
        <v>76</v>
      </c>
      <c r="E28" s="31">
        <v>18</v>
      </c>
      <c r="F28" s="30" t="s">
        <v>77</v>
      </c>
      <c r="G28" s="32">
        <v>120000000</v>
      </c>
      <c r="H28" s="97">
        <v>0</v>
      </c>
      <c r="I28" s="34">
        <v>0</v>
      </c>
      <c r="J28" s="35" t="s">
        <v>22</v>
      </c>
      <c r="K28" s="36">
        <v>96000000</v>
      </c>
      <c r="L28" s="36">
        <v>24000000</v>
      </c>
      <c r="M28" s="7"/>
      <c r="N28" s="7"/>
      <c r="O28" s="7"/>
      <c r="P28" s="7"/>
      <c r="Q28" s="7"/>
      <c r="R28" s="7"/>
      <c r="S28" s="7"/>
      <c r="T28" s="7"/>
      <c r="U28" s="7"/>
      <c r="V28" s="7"/>
      <c r="W28" s="7"/>
      <c r="X28" s="7"/>
      <c r="Y28" s="1"/>
      <c r="Z28" s="1"/>
    </row>
    <row r="29" spans="1:26" ht="66.75" customHeight="1">
      <c r="A29" s="7"/>
      <c r="B29" s="7"/>
      <c r="C29" s="8"/>
      <c r="D29" s="9"/>
      <c r="E29" s="9"/>
      <c r="F29" s="9"/>
      <c r="G29" s="98">
        <f>SUM(G8:G28)</f>
        <v>1354286071.5897436</v>
      </c>
      <c r="H29" s="99"/>
      <c r="I29" s="99"/>
      <c r="J29" s="99"/>
      <c r="K29" s="100">
        <f t="shared" ref="K29:L29" si="0">SUM(K8:K28)</f>
        <v>1133131416.2051282</v>
      </c>
      <c r="L29" s="100">
        <f t="shared" si="0"/>
        <v>221154655.38461539</v>
      </c>
      <c r="M29" s="7"/>
      <c r="N29" s="7"/>
      <c r="O29" s="7"/>
      <c r="P29" s="7"/>
      <c r="Q29" s="7"/>
      <c r="R29" s="7"/>
      <c r="S29" s="7"/>
      <c r="T29" s="7"/>
      <c r="U29" s="7"/>
      <c r="V29" s="7"/>
      <c r="W29" s="7"/>
      <c r="X29" s="7"/>
      <c r="Y29" s="1"/>
      <c r="Z29" s="1"/>
    </row>
    <row r="30" spans="1:26" ht="66.75" customHeight="1">
      <c r="A30" s="7"/>
      <c r="B30" s="7"/>
      <c r="C30" s="8"/>
      <c r="D30" s="9"/>
      <c r="E30" s="9"/>
      <c r="F30" s="9"/>
      <c r="G30" s="7"/>
      <c r="H30" s="99"/>
      <c r="I30" s="99"/>
      <c r="J30" s="99"/>
      <c r="K30" s="437" t="str">
        <f>IF(SUM(K29:L29)=RESUMEN!E17,"VERDADERO","FALSO")</f>
        <v>FALSO</v>
      </c>
      <c r="L30" s="438"/>
      <c r="M30" s="7"/>
      <c r="N30" s="7"/>
      <c r="O30" s="7"/>
      <c r="P30" s="7"/>
      <c r="Q30" s="7"/>
      <c r="R30" s="7"/>
      <c r="S30" s="7"/>
      <c r="T30" s="7"/>
      <c r="U30" s="7"/>
      <c r="V30" s="7"/>
      <c r="W30" s="7"/>
      <c r="X30" s="7"/>
      <c r="Y30" s="1"/>
      <c r="Z30" s="1"/>
    </row>
    <row r="31" spans="1:26" ht="15.75" customHeight="1">
      <c r="A31" s="7"/>
      <c r="B31" s="7"/>
      <c r="C31" s="8"/>
      <c r="D31" s="9"/>
      <c r="E31" s="9"/>
      <c r="F31" s="9"/>
      <c r="G31" s="1"/>
      <c r="H31" s="7"/>
      <c r="I31" s="7"/>
      <c r="J31" s="7"/>
      <c r="K31" s="7"/>
      <c r="L31" s="7"/>
      <c r="M31" s="7"/>
      <c r="N31" s="7"/>
      <c r="O31" s="7"/>
      <c r="P31" s="7"/>
      <c r="Q31" s="7"/>
      <c r="R31" s="7"/>
      <c r="S31" s="7"/>
      <c r="T31" s="7"/>
      <c r="U31" s="7"/>
      <c r="V31" s="7"/>
      <c r="W31" s="7"/>
      <c r="X31" s="7"/>
      <c r="Y31" s="1"/>
      <c r="Z31" s="1"/>
    </row>
    <row r="32" spans="1:26" ht="15.75" customHeight="1">
      <c r="A32" s="7"/>
      <c r="B32" s="7"/>
      <c r="C32" s="8"/>
      <c r="D32" s="101"/>
      <c r="E32" s="9"/>
      <c r="F32" s="9"/>
      <c r="G32" s="102"/>
      <c r="H32" s="7"/>
      <c r="I32" s="7"/>
      <c r="J32" s="7"/>
      <c r="K32" s="7"/>
      <c r="L32" s="7"/>
      <c r="M32" s="7"/>
      <c r="N32" s="7"/>
      <c r="O32" s="7"/>
      <c r="P32" s="7"/>
      <c r="Q32" s="7"/>
      <c r="R32" s="7"/>
      <c r="S32" s="7"/>
      <c r="T32" s="7"/>
      <c r="U32" s="7"/>
      <c r="V32" s="7"/>
      <c r="W32" s="7"/>
      <c r="X32" s="7"/>
      <c r="Y32" s="1"/>
      <c r="Z32" s="1"/>
    </row>
    <row r="33" spans="1:26" ht="15.75" customHeight="1">
      <c r="A33" s="7"/>
      <c r="B33" s="7"/>
      <c r="C33" s="8"/>
      <c r="D33" s="9"/>
      <c r="E33" s="9"/>
      <c r="F33" s="9"/>
      <c r="G33" s="102"/>
      <c r="H33" s="7"/>
      <c r="I33" s="7"/>
      <c r="J33" s="7"/>
      <c r="K33" s="7"/>
      <c r="L33" s="7"/>
      <c r="M33" s="7"/>
      <c r="N33" s="7"/>
      <c r="O33" s="7"/>
      <c r="P33" s="7"/>
      <c r="Q33" s="7"/>
      <c r="R33" s="7"/>
      <c r="S33" s="7"/>
      <c r="T33" s="7"/>
      <c r="U33" s="7"/>
      <c r="V33" s="7"/>
      <c r="W33" s="7"/>
      <c r="X33" s="7"/>
      <c r="Y33" s="1"/>
      <c r="Z33" s="1"/>
    </row>
    <row r="34" spans="1:26" ht="15.75" customHeight="1">
      <c r="A34" s="7"/>
      <c r="B34" s="7"/>
      <c r="C34" s="8"/>
      <c r="D34" s="9"/>
      <c r="E34" s="9"/>
      <c r="F34" s="9"/>
      <c r="G34" s="7"/>
      <c r="H34" s="7"/>
      <c r="I34" s="7"/>
      <c r="J34" s="7"/>
      <c r="K34" s="7"/>
      <c r="L34" s="7"/>
      <c r="M34" s="7"/>
      <c r="N34" s="7"/>
      <c r="O34" s="7"/>
      <c r="P34" s="7"/>
      <c r="Q34" s="7"/>
      <c r="R34" s="7"/>
      <c r="S34" s="7"/>
      <c r="T34" s="7"/>
      <c r="U34" s="7"/>
      <c r="V34" s="7"/>
      <c r="W34" s="7"/>
      <c r="X34" s="7"/>
      <c r="Y34" s="1"/>
      <c r="Z34" s="1"/>
    </row>
    <row r="35" spans="1:26" ht="15.75" customHeight="1">
      <c r="A35" s="7"/>
      <c r="B35" s="7"/>
      <c r="C35" s="8"/>
      <c r="D35" s="9"/>
      <c r="E35" s="9"/>
      <c r="F35" s="9"/>
      <c r="G35" s="7"/>
      <c r="H35" s="7"/>
      <c r="I35" s="7"/>
      <c r="J35" s="7"/>
      <c r="K35" s="7"/>
      <c r="L35" s="7"/>
      <c r="M35" s="7"/>
      <c r="N35" s="7"/>
      <c r="O35" s="7"/>
      <c r="P35" s="7"/>
      <c r="Q35" s="7"/>
      <c r="R35" s="7"/>
      <c r="S35" s="7"/>
      <c r="T35" s="7"/>
      <c r="U35" s="7"/>
      <c r="V35" s="7"/>
      <c r="W35" s="7"/>
      <c r="X35" s="7"/>
      <c r="Y35" s="1"/>
      <c r="Z35" s="1"/>
    </row>
    <row r="36" spans="1:26" ht="15.75" customHeight="1">
      <c r="A36" s="7"/>
      <c r="B36" s="7"/>
      <c r="C36" s="8"/>
      <c r="D36" s="9"/>
      <c r="E36" s="9"/>
      <c r="F36" s="9"/>
      <c r="G36" s="7"/>
      <c r="H36" s="7"/>
      <c r="I36" s="7"/>
      <c r="J36" s="7"/>
      <c r="K36" s="7"/>
      <c r="L36" s="7"/>
      <c r="M36" s="7"/>
      <c r="N36" s="7"/>
      <c r="O36" s="7"/>
      <c r="P36" s="7"/>
      <c r="Q36" s="7"/>
      <c r="R36" s="7"/>
      <c r="S36" s="7"/>
      <c r="T36" s="7"/>
      <c r="U36" s="7"/>
      <c r="V36" s="7"/>
      <c r="W36" s="7"/>
      <c r="X36" s="7"/>
      <c r="Y36" s="1"/>
      <c r="Z36" s="1"/>
    </row>
    <row r="37" spans="1:26" ht="15.75" customHeight="1">
      <c r="A37" s="7"/>
      <c r="B37" s="7"/>
      <c r="C37" s="8"/>
      <c r="D37" s="9"/>
      <c r="E37" s="9"/>
      <c r="F37" s="9"/>
      <c r="G37" s="7"/>
      <c r="H37" s="7"/>
      <c r="I37" s="7"/>
      <c r="J37" s="7"/>
      <c r="K37" s="7"/>
      <c r="L37" s="7"/>
      <c r="M37" s="7"/>
      <c r="N37" s="7"/>
      <c r="O37" s="7"/>
      <c r="P37" s="7"/>
      <c r="Q37" s="7"/>
      <c r="R37" s="7"/>
      <c r="S37" s="7"/>
      <c r="T37" s="7"/>
      <c r="U37" s="7"/>
      <c r="V37" s="7"/>
      <c r="W37" s="7"/>
      <c r="X37" s="7"/>
      <c r="Y37" s="1"/>
      <c r="Z37" s="1"/>
    </row>
    <row r="38" spans="1:26" ht="15.75" customHeight="1">
      <c r="A38" s="7"/>
      <c r="B38" s="7"/>
      <c r="C38" s="8"/>
      <c r="D38" s="9"/>
      <c r="E38" s="9"/>
      <c r="F38" s="9"/>
      <c r="G38" s="7"/>
      <c r="H38" s="7"/>
      <c r="I38" s="7"/>
      <c r="J38" s="7"/>
      <c r="K38" s="7"/>
      <c r="L38" s="7"/>
      <c r="M38" s="7"/>
      <c r="N38" s="7"/>
      <c r="O38" s="7"/>
      <c r="P38" s="7"/>
      <c r="Q38" s="7"/>
      <c r="R38" s="7"/>
      <c r="S38" s="7"/>
      <c r="T38" s="7"/>
      <c r="U38" s="7"/>
      <c r="V38" s="7"/>
      <c r="W38" s="7"/>
      <c r="X38" s="7"/>
      <c r="Y38" s="1"/>
      <c r="Z38" s="1"/>
    </row>
    <row r="39" spans="1:26" ht="15.75" customHeight="1">
      <c r="A39" s="7"/>
      <c r="B39" s="7"/>
      <c r="C39" s="8"/>
      <c r="D39" s="9"/>
      <c r="E39" s="9"/>
      <c r="F39" s="9"/>
      <c r="G39" s="7"/>
      <c r="H39" s="7"/>
      <c r="I39" s="7"/>
      <c r="J39" s="7"/>
      <c r="K39" s="7"/>
      <c r="L39" s="7"/>
      <c r="M39" s="7"/>
      <c r="N39" s="7"/>
      <c r="O39" s="7"/>
      <c r="P39" s="7"/>
      <c r="Q39" s="7"/>
      <c r="R39" s="7"/>
      <c r="S39" s="7"/>
      <c r="T39" s="7"/>
      <c r="U39" s="7"/>
      <c r="V39" s="7"/>
      <c r="W39" s="7"/>
      <c r="X39" s="7"/>
      <c r="Y39" s="1"/>
      <c r="Z39" s="1"/>
    </row>
    <row r="40" spans="1:26" ht="15.75" customHeight="1">
      <c r="A40" s="7"/>
      <c r="B40" s="7"/>
      <c r="C40" s="8"/>
      <c r="D40" s="9"/>
      <c r="E40" s="9"/>
      <c r="F40" s="9"/>
      <c r="G40" s="7"/>
      <c r="H40" s="7"/>
      <c r="I40" s="7"/>
      <c r="J40" s="7"/>
      <c r="K40" s="7"/>
      <c r="L40" s="7"/>
      <c r="M40" s="7"/>
      <c r="N40" s="7"/>
      <c r="O40" s="7"/>
      <c r="P40" s="7"/>
      <c r="Q40" s="7"/>
      <c r="R40" s="7"/>
      <c r="S40" s="7"/>
      <c r="T40" s="7"/>
      <c r="U40" s="7"/>
      <c r="V40" s="7"/>
      <c r="W40" s="7"/>
      <c r="X40" s="7"/>
      <c r="Y40" s="1"/>
      <c r="Z40" s="1"/>
    </row>
    <row r="41" spans="1:26" ht="15.75" customHeight="1">
      <c r="A41" s="7"/>
      <c r="B41" s="7"/>
      <c r="C41" s="8"/>
      <c r="D41" s="9"/>
      <c r="E41" s="9"/>
      <c r="F41" s="9"/>
      <c r="G41" s="7"/>
      <c r="H41" s="7"/>
      <c r="I41" s="7"/>
      <c r="J41" s="7"/>
      <c r="K41" s="7"/>
      <c r="L41" s="7"/>
      <c r="M41" s="7"/>
      <c r="N41" s="7"/>
      <c r="O41" s="7"/>
      <c r="P41" s="7"/>
      <c r="Q41" s="7"/>
      <c r="R41" s="7"/>
      <c r="S41" s="7"/>
      <c r="T41" s="7"/>
      <c r="U41" s="7"/>
      <c r="V41" s="7"/>
      <c r="W41" s="7"/>
      <c r="X41" s="7"/>
      <c r="Y41" s="1"/>
      <c r="Z41" s="1"/>
    </row>
    <row r="42" spans="1:26" ht="15.75" customHeight="1">
      <c r="A42" s="7"/>
      <c r="B42" s="7"/>
      <c r="C42" s="8"/>
      <c r="D42" s="9"/>
      <c r="E42" s="9"/>
      <c r="F42" s="9"/>
      <c r="G42" s="7"/>
      <c r="H42" s="7"/>
      <c r="I42" s="7"/>
      <c r="J42" s="7"/>
      <c r="K42" s="7"/>
      <c r="L42" s="7"/>
      <c r="M42" s="7"/>
      <c r="N42" s="7"/>
      <c r="O42" s="7"/>
      <c r="P42" s="7"/>
      <c r="Q42" s="7"/>
      <c r="R42" s="7"/>
      <c r="S42" s="7"/>
      <c r="T42" s="7"/>
      <c r="U42" s="7"/>
      <c r="V42" s="7"/>
      <c r="W42" s="7"/>
      <c r="X42" s="7"/>
      <c r="Y42" s="1"/>
      <c r="Z42" s="1"/>
    </row>
    <row r="43" spans="1:26" ht="15.75" customHeight="1">
      <c r="A43" s="7"/>
      <c r="B43" s="7"/>
      <c r="C43" s="8"/>
      <c r="D43" s="9"/>
      <c r="E43" s="9"/>
      <c r="F43" s="9"/>
      <c r="G43" s="7"/>
      <c r="H43" s="7"/>
      <c r="I43" s="7"/>
      <c r="J43" s="7"/>
      <c r="K43" s="7"/>
      <c r="L43" s="7"/>
      <c r="M43" s="7"/>
      <c r="N43" s="7"/>
      <c r="O43" s="7"/>
      <c r="P43" s="7"/>
      <c r="Q43" s="7"/>
      <c r="R43" s="7"/>
      <c r="S43" s="7"/>
      <c r="T43" s="7"/>
      <c r="U43" s="7"/>
      <c r="V43" s="7"/>
      <c r="W43" s="7"/>
      <c r="X43" s="7"/>
      <c r="Y43" s="1"/>
      <c r="Z43" s="1"/>
    </row>
    <row r="44" spans="1:26" ht="15.75" customHeight="1">
      <c r="A44" s="7"/>
      <c r="B44" s="7"/>
      <c r="C44" s="8"/>
      <c r="D44" s="9"/>
      <c r="E44" s="9"/>
      <c r="F44" s="9"/>
      <c r="G44" s="7"/>
      <c r="H44" s="7"/>
      <c r="I44" s="7"/>
      <c r="J44" s="7"/>
      <c r="K44" s="7"/>
      <c r="L44" s="7"/>
      <c r="M44" s="7"/>
      <c r="N44" s="7"/>
      <c r="O44" s="7"/>
      <c r="P44" s="7"/>
      <c r="Q44" s="7"/>
      <c r="R44" s="7"/>
      <c r="S44" s="7"/>
      <c r="T44" s="7"/>
      <c r="U44" s="7"/>
      <c r="V44" s="7"/>
      <c r="W44" s="7"/>
      <c r="X44" s="7"/>
      <c r="Y44" s="1"/>
      <c r="Z44" s="1"/>
    </row>
    <row r="45" spans="1:26" ht="15.75" customHeight="1">
      <c r="A45" s="7"/>
      <c r="B45" s="7"/>
      <c r="C45" s="8"/>
      <c r="D45" s="9"/>
      <c r="E45" s="9"/>
      <c r="F45" s="9"/>
      <c r="G45" s="7"/>
      <c r="H45" s="7"/>
      <c r="I45" s="7"/>
      <c r="J45" s="7"/>
      <c r="K45" s="7"/>
      <c r="L45" s="7"/>
      <c r="M45" s="7"/>
      <c r="N45" s="7"/>
      <c r="O45" s="7"/>
      <c r="P45" s="7"/>
      <c r="Q45" s="7"/>
      <c r="R45" s="7"/>
      <c r="S45" s="7"/>
      <c r="T45" s="7"/>
      <c r="U45" s="7"/>
      <c r="V45" s="7"/>
      <c r="W45" s="7"/>
      <c r="X45" s="7"/>
      <c r="Y45" s="1"/>
      <c r="Z45" s="1"/>
    </row>
    <row r="46" spans="1:26" ht="15.75" customHeight="1">
      <c r="A46" s="7"/>
      <c r="B46" s="7"/>
      <c r="C46" s="8"/>
      <c r="D46" s="9"/>
      <c r="E46" s="9"/>
      <c r="F46" s="9"/>
      <c r="G46" s="7"/>
      <c r="H46" s="7"/>
      <c r="I46" s="7"/>
      <c r="J46" s="7"/>
      <c r="K46" s="7"/>
      <c r="L46" s="7"/>
      <c r="M46" s="7"/>
      <c r="N46" s="7"/>
      <c r="O46" s="7"/>
      <c r="P46" s="7"/>
      <c r="Q46" s="7"/>
      <c r="R46" s="7"/>
      <c r="S46" s="7"/>
      <c r="T46" s="7"/>
      <c r="U46" s="7"/>
      <c r="V46" s="7"/>
      <c r="W46" s="7"/>
      <c r="X46" s="7"/>
      <c r="Y46" s="1"/>
      <c r="Z46" s="1"/>
    </row>
    <row r="47" spans="1:26" ht="15.75" customHeight="1">
      <c r="A47" s="7"/>
      <c r="B47" s="7"/>
      <c r="C47" s="8"/>
      <c r="D47" s="9"/>
      <c r="E47" s="9"/>
      <c r="F47" s="9"/>
      <c r="G47" s="7"/>
      <c r="H47" s="7"/>
      <c r="I47" s="7"/>
      <c r="J47" s="7"/>
      <c r="K47" s="7"/>
      <c r="L47" s="7"/>
      <c r="M47" s="7"/>
      <c r="N47" s="7"/>
      <c r="O47" s="7"/>
      <c r="P47" s="7"/>
      <c r="Q47" s="7"/>
      <c r="R47" s="7"/>
      <c r="S47" s="7"/>
      <c r="T47" s="7"/>
      <c r="U47" s="7"/>
      <c r="V47" s="7"/>
      <c r="W47" s="7"/>
      <c r="X47" s="7"/>
      <c r="Y47" s="1"/>
      <c r="Z47" s="1"/>
    </row>
    <row r="48" spans="1:26" ht="15.75" customHeight="1">
      <c r="A48" s="7"/>
      <c r="B48" s="7"/>
      <c r="C48" s="8"/>
      <c r="D48" s="9"/>
      <c r="E48" s="9"/>
      <c r="F48" s="9"/>
      <c r="G48" s="7"/>
      <c r="H48" s="7"/>
      <c r="I48" s="7"/>
      <c r="J48" s="7"/>
      <c r="K48" s="7"/>
      <c r="L48" s="7"/>
      <c r="M48" s="7"/>
      <c r="N48" s="7"/>
      <c r="O48" s="7"/>
      <c r="P48" s="7"/>
      <c r="Q48" s="7"/>
      <c r="R48" s="7"/>
      <c r="S48" s="7"/>
      <c r="T48" s="7"/>
      <c r="U48" s="7"/>
      <c r="V48" s="7"/>
      <c r="W48" s="7"/>
      <c r="X48" s="7"/>
      <c r="Y48" s="1"/>
      <c r="Z48" s="1"/>
    </row>
    <row r="49" spans="1:26" ht="15.75" customHeight="1">
      <c r="A49" s="7"/>
      <c r="B49" s="7"/>
      <c r="C49" s="8"/>
      <c r="D49" s="9"/>
      <c r="E49" s="9"/>
      <c r="F49" s="9"/>
      <c r="G49" s="7"/>
      <c r="H49" s="7"/>
      <c r="I49" s="7"/>
      <c r="J49" s="7"/>
      <c r="K49" s="7"/>
      <c r="L49" s="7"/>
      <c r="M49" s="7"/>
      <c r="N49" s="7"/>
      <c r="O49" s="7"/>
      <c r="P49" s="7"/>
      <c r="Q49" s="7"/>
      <c r="R49" s="7"/>
      <c r="S49" s="7"/>
      <c r="T49" s="7"/>
      <c r="U49" s="7"/>
      <c r="V49" s="7"/>
      <c r="W49" s="7"/>
      <c r="X49" s="7"/>
      <c r="Y49" s="1"/>
      <c r="Z49" s="1"/>
    </row>
    <row r="50" spans="1:26" ht="15.75" customHeight="1">
      <c r="A50" s="7"/>
      <c r="B50" s="7"/>
      <c r="C50" s="8"/>
      <c r="D50" s="9"/>
      <c r="E50" s="9"/>
      <c r="F50" s="9"/>
      <c r="G50" s="7"/>
      <c r="H50" s="7"/>
      <c r="I50" s="7"/>
      <c r="J50" s="7"/>
      <c r="K50" s="7"/>
      <c r="L50" s="7"/>
      <c r="M50" s="7"/>
      <c r="N50" s="7"/>
      <c r="O50" s="7"/>
      <c r="P50" s="7"/>
      <c r="Q50" s="7"/>
      <c r="R50" s="7"/>
      <c r="S50" s="7"/>
      <c r="T50" s="7"/>
      <c r="U50" s="7"/>
      <c r="V50" s="7"/>
      <c r="W50" s="7"/>
      <c r="X50" s="7"/>
      <c r="Y50" s="1"/>
      <c r="Z50" s="1"/>
    </row>
    <row r="51" spans="1:26" ht="15.75" customHeight="1">
      <c r="A51" s="7"/>
      <c r="B51" s="7"/>
      <c r="C51" s="8"/>
      <c r="D51" s="9"/>
      <c r="E51" s="9"/>
      <c r="F51" s="9"/>
      <c r="G51" s="7"/>
      <c r="H51" s="7"/>
      <c r="I51" s="7"/>
      <c r="J51" s="7"/>
      <c r="K51" s="7"/>
      <c r="L51" s="7"/>
      <c r="M51" s="7"/>
      <c r="N51" s="7"/>
      <c r="O51" s="7"/>
      <c r="P51" s="7"/>
      <c r="Q51" s="7"/>
      <c r="R51" s="7"/>
      <c r="S51" s="7"/>
      <c r="T51" s="7"/>
      <c r="U51" s="7"/>
      <c r="V51" s="7"/>
      <c r="W51" s="7"/>
      <c r="X51" s="7"/>
      <c r="Y51" s="1"/>
      <c r="Z51" s="1"/>
    </row>
    <row r="52" spans="1:26" ht="15.75" customHeight="1">
      <c r="A52" s="7"/>
      <c r="B52" s="7"/>
      <c r="C52" s="8"/>
      <c r="D52" s="9"/>
      <c r="E52" s="9"/>
      <c r="F52" s="9"/>
      <c r="G52" s="7"/>
      <c r="H52" s="7"/>
      <c r="I52" s="7"/>
      <c r="J52" s="7"/>
      <c r="K52" s="7"/>
      <c r="L52" s="7"/>
      <c r="M52" s="7"/>
      <c r="N52" s="7"/>
      <c r="O52" s="7"/>
      <c r="P52" s="7"/>
      <c r="Q52" s="7"/>
      <c r="R52" s="7"/>
      <c r="S52" s="7"/>
      <c r="T52" s="7"/>
      <c r="U52" s="7"/>
      <c r="V52" s="7"/>
      <c r="W52" s="7"/>
      <c r="X52" s="7"/>
      <c r="Y52" s="1"/>
      <c r="Z52" s="1"/>
    </row>
    <row r="53" spans="1:26" ht="15.75" customHeight="1">
      <c r="A53" s="7"/>
      <c r="B53" s="7"/>
      <c r="C53" s="8"/>
      <c r="D53" s="9"/>
      <c r="E53" s="9"/>
      <c r="F53" s="9"/>
      <c r="G53" s="7"/>
      <c r="H53" s="7"/>
      <c r="I53" s="7"/>
      <c r="J53" s="7"/>
      <c r="K53" s="7"/>
      <c r="L53" s="7"/>
      <c r="M53" s="7"/>
      <c r="N53" s="7"/>
      <c r="O53" s="7"/>
      <c r="P53" s="7"/>
      <c r="Q53" s="7"/>
      <c r="R53" s="7"/>
      <c r="S53" s="7"/>
      <c r="T53" s="7"/>
      <c r="U53" s="7"/>
      <c r="V53" s="7"/>
      <c r="W53" s="7"/>
      <c r="X53" s="7"/>
      <c r="Y53" s="1"/>
      <c r="Z53" s="1"/>
    </row>
    <row r="54" spans="1:26" ht="15.75" customHeight="1">
      <c r="A54" s="7"/>
      <c r="B54" s="7"/>
      <c r="C54" s="8"/>
      <c r="D54" s="9"/>
      <c r="E54" s="9"/>
      <c r="F54" s="9"/>
      <c r="G54" s="7"/>
      <c r="H54" s="7"/>
      <c r="I54" s="7"/>
      <c r="J54" s="7"/>
      <c r="K54" s="7"/>
      <c r="L54" s="7"/>
      <c r="M54" s="7"/>
      <c r="N54" s="7"/>
      <c r="O54" s="7"/>
      <c r="P54" s="7"/>
      <c r="Q54" s="7"/>
      <c r="R54" s="7"/>
      <c r="S54" s="7"/>
      <c r="T54" s="7"/>
      <c r="U54" s="7"/>
      <c r="V54" s="7"/>
      <c r="W54" s="7"/>
      <c r="X54" s="7"/>
      <c r="Y54" s="1"/>
      <c r="Z54" s="1"/>
    </row>
    <row r="55" spans="1:26" ht="15.75" customHeight="1">
      <c r="A55" s="7"/>
      <c r="B55" s="7"/>
      <c r="C55" s="8"/>
      <c r="D55" s="9"/>
      <c r="E55" s="9"/>
      <c r="F55" s="9"/>
      <c r="G55" s="7"/>
      <c r="H55" s="7"/>
      <c r="I55" s="7"/>
      <c r="J55" s="7"/>
      <c r="K55" s="7"/>
      <c r="L55" s="7"/>
      <c r="M55" s="7"/>
      <c r="N55" s="7"/>
      <c r="O55" s="7"/>
      <c r="P55" s="7"/>
      <c r="Q55" s="7"/>
      <c r="R55" s="7"/>
      <c r="S55" s="7"/>
      <c r="T55" s="7"/>
      <c r="U55" s="7"/>
      <c r="V55" s="7"/>
      <c r="W55" s="7"/>
      <c r="X55" s="7"/>
      <c r="Y55" s="1"/>
      <c r="Z55" s="1"/>
    </row>
    <row r="56" spans="1:26" ht="15.75" customHeight="1">
      <c r="A56" s="7"/>
      <c r="B56" s="7"/>
      <c r="C56" s="8"/>
      <c r="D56" s="9"/>
      <c r="E56" s="9"/>
      <c r="F56" s="9"/>
      <c r="G56" s="7"/>
      <c r="H56" s="7"/>
      <c r="I56" s="7"/>
      <c r="J56" s="7"/>
      <c r="K56" s="7"/>
      <c r="L56" s="7"/>
      <c r="M56" s="7"/>
      <c r="N56" s="7"/>
      <c r="O56" s="7"/>
      <c r="P56" s="7"/>
      <c r="Q56" s="7"/>
      <c r="R56" s="7"/>
      <c r="S56" s="7"/>
      <c r="T56" s="7"/>
      <c r="U56" s="7"/>
      <c r="V56" s="7"/>
      <c r="W56" s="7"/>
      <c r="X56" s="7"/>
      <c r="Y56" s="1"/>
      <c r="Z56" s="1"/>
    </row>
    <row r="57" spans="1:26" ht="15.75" customHeight="1">
      <c r="A57" s="7"/>
      <c r="B57" s="7"/>
      <c r="C57" s="8"/>
      <c r="D57" s="9"/>
      <c r="E57" s="9"/>
      <c r="F57" s="9"/>
      <c r="G57" s="7"/>
      <c r="H57" s="7"/>
      <c r="I57" s="7"/>
      <c r="J57" s="7"/>
      <c r="K57" s="7"/>
      <c r="L57" s="7"/>
      <c r="M57" s="7"/>
      <c r="N57" s="7"/>
      <c r="O57" s="7"/>
      <c r="P57" s="7"/>
      <c r="Q57" s="7"/>
      <c r="R57" s="7"/>
      <c r="S57" s="7"/>
      <c r="T57" s="7"/>
      <c r="U57" s="7"/>
      <c r="V57" s="7"/>
      <c r="W57" s="7"/>
      <c r="X57" s="7"/>
      <c r="Y57" s="1"/>
      <c r="Z57" s="1"/>
    </row>
    <row r="58" spans="1:26" ht="15.75" customHeight="1">
      <c r="A58" s="7"/>
      <c r="B58" s="7"/>
      <c r="C58" s="8"/>
      <c r="D58" s="9"/>
      <c r="E58" s="9"/>
      <c r="F58" s="9"/>
      <c r="G58" s="7"/>
      <c r="H58" s="7"/>
      <c r="I58" s="7"/>
      <c r="J58" s="7"/>
      <c r="K58" s="7"/>
      <c r="L58" s="7"/>
      <c r="M58" s="7"/>
      <c r="N58" s="7"/>
      <c r="O58" s="7"/>
      <c r="P58" s="7"/>
      <c r="Q58" s="7"/>
      <c r="R58" s="7"/>
      <c r="S58" s="7"/>
      <c r="T58" s="7"/>
      <c r="U58" s="7"/>
      <c r="V58" s="7"/>
      <c r="W58" s="7"/>
      <c r="X58" s="7"/>
      <c r="Y58" s="1"/>
      <c r="Z58" s="1"/>
    </row>
    <row r="59" spans="1:26" ht="15.75" customHeight="1">
      <c r="A59" s="7"/>
      <c r="B59" s="7"/>
      <c r="C59" s="8"/>
      <c r="D59" s="9"/>
      <c r="E59" s="9"/>
      <c r="F59" s="9"/>
      <c r="G59" s="7"/>
      <c r="H59" s="7"/>
      <c r="I59" s="7"/>
      <c r="J59" s="7"/>
      <c r="K59" s="7"/>
      <c r="L59" s="7"/>
      <c r="M59" s="7"/>
      <c r="N59" s="7"/>
      <c r="O59" s="7"/>
      <c r="P59" s="7"/>
      <c r="Q59" s="7"/>
      <c r="R59" s="7"/>
      <c r="S59" s="7"/>
      <c r="T59" s="7"/>
      <c r="U59" s="7"/>
      <c r="V59" s="7"/>
      <c r="W59" s="7"/>
      <c r="X59" s="7"/>
      <c r="Y59" s="1"/>
      <c r="Z59" s="1"/>
    </row>
    <row r="60" spans="1:26" ht="15.75" customHeight="1">
      <c r="A60" s="7"/>
      <c r="B60" s="7"/>
      <c r="C60" s="8"/>
      <c r="D60" s="9"/>
      <c r="E60" s="9"/>
      <c r="F60" s="9"/>
      <c r="G60" s="7"/>
      <c r="H60" s="7"/>
      <c r="I60" s="7"/>
      <c r="J60" s="7"/>
      <c r="K60" s="7"/>
      <c r="L60" s="7"/>
      <c r="M60" s="7"/>
      <c r="N60" s="7"/>
      <c r="O60" s="7"/>
      <c r="P60" s="7"/>
      <c r="Q60" s="7"/>
      <c r="R60" s="7"/>
      <c r="S60" s="7"/>
      <c r="T60" s="7"/>
      <c r="U60" s="7"/>
      <c r="V60" s="7"/>
      <c r="W60" s="7"/>
      <c r="X60" s="7"/>
      <c r="Y60" s="1"/>
      <c r="Z60" s="1"/>
    </row>
    <row r="61" spans="1:26" ht="15.75" customHeight="1">
      <c r="A61" s="7"/>
      <c r="B61" s="7"/>
      <c r="C61" s="8"/>
      <c r="D61" s="9"/>
      <c r="E61" s="9"/>
      <c r="F61" s="9"/>
      <c r="G61" s="7"/>
      <c r="H61" s="7"/>
      <c r="I61" s="7"/>
      <c r="J61" s="7"/>
      <c r="K61" s="7"/>
      <c r="L61" s="7"/>
      <c r="M61" s="7"/>
      <c r="N61" s="7"/>
      <c r="O61" s="7"/>
      <c r="P61" s="7"/>
      <c r="Q61" s="7"/>
      <c r="R61" s="7"/>
      <c r="S61" s="7"/>
      <c r="T61" s="7"/>
      <c r="U61" s="7"/>
      <c r="V61" s="7"/>
      <c r="W61" s="7"/>
      <c r="X61" s="7"/>
      <c r="Y61" s="1"/>
      <c r="Z61" s="1"/>
    </row>
    <row r="62" spans="1:26" ht="15.75" customHeight="1">
      <c r="A62" s="7"/>
      <c r="B62" s="7"/>
      <c r="C62" s="8"/>
      <c r="D62" s="9"/>
      <c r="E62" s="9"/>
      <c r="F62" s="9"/>
      <c r="G62" s="7"/>
      <c r="H62" s="7"/>
      <c r="I62" s="7"/>
      <c r="J62" s="7"/>
      <c r="K62" s="7"/>
      <c r="L62" s="7"/>
      <c r="M62" s="7"/>
      <c r="N62" s="7"/>
      <c r="O62" s="7"/>
      <c r="P62" s="7"/>
      <c r="Q62" s="7"/>
      <c r="R62" s="7"/>
      <c r="S62" s="7"/>
      <c r="T62" s="7"/>
      <c r="U62" s="7"/>
      <c r="V62" s="7"/>
      <c r="W62" s="7"/>
      <c r="X62" s="7"/>
      <c r="Y62" s="1"/>
      <c r="Z62" s="1"/>
    </row>
    <row r="63" spans="1:26" ht="15.75" customHeight="1">
      <c r="A63" s="7"/>
      <c r="B63" s="7"/>
      <c r="C63" s="8"/>
      <c r="D63" s="9"/>
      <c r="E63" s="9"/>
      <c r="F63" s="9"/>
      <c r="G63" s="7"/>
      <c r="H63" s="7"/>
      <c r="I63" s="7"/>
      <c r="J63" s="7"/>
      <c r="K63" s="7"/>
      <c r="L63" s="7"/>
      <c r="M63" s="7"/>
      <c r="N63" s="7"/>
      <c r="O63" s="7"/>
      <c r="P63" s="7"/>
      <c r="Q63" s="7"/>
      <c r="R63" s="7"/>
      <c r="S63" s="7"/>
      <c r="T63" s="7"/>
      <c r="U63" s="7"/>
      <c r="V63" s="7"/>
      <c r="W63" s="7"/>
      <c r="X63" s="7"/>
      <c r="Y63" s="1"/>
      <c r="Z63" s="1"/>
    </row>
    <row r="64" spans="1:26" ht="15.75" customHeight="1">
      <c r="A64" s="7"/>
      <c r="B64" s="7"/>
      <c r="C64" s="8"/>
      <c r="D64" s="9"/>
      <c r="E64" s="9"/>
      <c r="F64" s="9"/>
      <c r="G64" s="7"/>
      <c r="H64" s="7"/>
      <c r="I64" s="7"/>
      <c r="J64" s="7"/>
      <c r="K64" s="7"/>
      <c r="L64" s="7"/>
      <c r="M64" s="7"/>
      <c r="N64" s="7"/>
      <c r="O64" s="7"/>
      <c r="P64" s="7"/>
      <c r="Q64" s="7"/>
      <c r="R64" s="7"/>
      <c r="S64" s="7"/>
      <c r="T64" s="7"/>
      <c r="U64" s="7"/>
      <c r="V64" s="7"/>
      <c r="W64" s="7"/>
      <c r="X64" s="7"/>
      <c r="Y64" s="1"/>
      <c r="Z64" s="1"/>
    </row>
    <row r="65" spans="1:26" ht="15.75" customHeight="1">
      <c r="A65" s="7"/>
      <c r="B65" s="7"/>
      <c r="C65" s="8"/>
      <c r="D65" s="9"/>
      <c r="E65" s="9"/>
      <c r="F65" s="9"/>
      <c r="G65" s="7"/>
      <c r="H65" s="7"/>
      <c r="I65" s="7"/>
      <c r="J65" s="7"/>
      <c r="K65" s="7"/>
      <c r="L65" s="7"/>
      <c r="M65" s="7"/>
      <c r="N65" s="7"/>
      <c r="O65" s="7"/>
      <c r="P65" s="7"/>
      <c r="Q65" s="7"/>
      <c r="R65" s="7"/>
      <c r="S65" s="7"/>
      <c r="T65" s="7"/>
      <c r="U65" s="7"/>
      <c r="V65" s="7"/>
      <c r="W65" s="7"/>
      <c r="X65" s="7"/>
      <c r="Y65" s="1"/>
      <c r="Z65" s="1"/>
    </row>
    <row r="66" spans="1:26" ht="15.75" customHeight="1">
      <c r="A66" s="7"/>
      <c r="B66" s="7"/>
      <c r="C66" s="8"/>
      <c r="D66" s="9"/>
      <c r="E66" s="9"/>
      <c r="F66" s="9"/>
      <c r="G66" s="7"/>
      <c r="H66" s="7"/>
      <c r="I66" s="7"/>
      <c r="J66" s="7"/>
      <c r="K66" s="7"/>
      <c r="L66" s="7"/>
      <c r="M66" s="7"/>
      <c r="N66" s="7"/>
      <c r="O66" s="7"/>
      <c r="P66" s="7"/>
      <c r="Q66" s="7"/>
      <c r="R66" s="7"/>
      <c r="S66" s="7"/>
      <c r="T66" s="7"/>
      <c r="U66" s="7"/>
      <c r="V66" s="7"/>
      <c r="W66" s="7"/>
      <c r="X66" s="7"/>
      <c r="Y66" s="1"/>
      <c r="Z66" s="1"/>
    </row>
    <row r="67" spans="1:26" ht="15.75" customHeight="1">
      <c r="A67" s="7"/>
      <c r="B67" s="7"/>
      <c r="C67" s="8"/>
      <c r="D67" s="9"/>
      <c r="E67" s="9"/>
      <c r="F67" s="9"/>
      <c r="G67" s="7"/>
      <c r="H67" s="7"/>
      <c r="I67" s="7"/>
      <c r="J67" s="7"/>
      <c r="K67" s="7"/>
      <c r="L67" s="7"/>
      <c r="M67" s="7"/>
      <c r="N67" s="7"/>
      <c r="O67" s="7"/>
      <c r="P67" s="7"/>
      <c r="Q67" s="7"/>
      <c r="R67" s="7"/>
      <c r="S67" s="7"/>
      <c r="T67" s="7"/>
      <c r="U67" s="7"/>
      <c r="V67" s="7"/>
      <c r="W67" s="7"/>
      <c r="X67" s="7"/>
      <c r="Y67" s="1"/>
      <c r="Z67" s="1"/>
    </row>
    <row r="68" spans="1:26" ht="15.75" customHeight="1">
      <c r="A68" s="7"/>
      <c r="B68" s="7"/>
      <c r="C68" s="8"/>
      <c r="D68" s="9"/>
      <c r="E68" s="9"/>
      <c r="F68" s="9"/>
      <c r="G68" s="7"/>
      <c r="H68" s="7"/>
      <c r="I68" s="7"/>
      <c r="J68" s="7"/>
      <c r="K68" s="7"/>
      <c r="L68" s="7"/>
      <c r="M68" s="7"/>
      <c r="N68" s="7"/>
      <c r="O68" s="7"/>
      <c r="P68" s="7"/>
      <c r="Q68" s="7"/>
      <c r="R68" s="7"/>
      <c r="S68" s="7"/>
      <c r="T68" s="7"/>
      <c r="U68" s="7"/>
      <c r="V68" s="7"/>
      <c r="W68" s="7"/>
      <c r="X68" s="7"/>
      <c r="Y68" s="1"/>
      <c r="Z68" s="1"/>
    </row>
    <row r="69" spans="1:26" ht="15.75" customHeight="1">
      <c r="A69" s="7"/>
      <c r="B69" s="7"/>
      <c r="C69" s="8"/>
      <c r="D69" s="9"/>
      <c r="E69" s="9"/>
      <c r="F69" s="9"/>
      <c r="G69" s="7"/>
      <c r="H69" s="7"/>
      <c r="I69" s="7"/>
      <c r="J69" s="7"/>
      <c r="K69" s="7"/>
      <c r="L69" s="7"/>
      <c r="M69" s="7"/>
      <c r="N69" s="7"/>
      <c r="O69" s="7"/>
      <c r="P69" s="7"/>
      <c r="Q69" s="7"/>
      <c r="R69" s="7"/>
      <c r="S69" s="7"/>
      <c r="T69" s="7"/>
      <c r="U69" s="7"/>
      <c r="V69" s="7"/>
      <c r="W69" s="7"/>
      <c r="X69" s="7"/>
      <c r="Y69" s="1"/>
      <c r="Z69" s="1"/>
    </row>
    <row r="70" spans="1:26" ht="15.75" customHeight="1">
      <c r="A70" s="7"/>
      <c r="B70" s="7"/>
      <c r="C70" s="8"/>
      <c r="D70" s="9"/>
      <c r="E70" s="9"/>
      <c r="F70" s="9"/>
      <c r="G70" s="7"/>
      <c r="H70" s="7"/>
      <c r="I70" s="7"/>
      <c r="J70" s="7"/>
      <c r="K70" s="7"/>
      <c r="L70" s="7"/>
      <c r="M70" s="7"/>
      <c r="N70" s="7"/>
      <c r="O70" s="7"/>
      <c r="P70" s="7"/>
      <c r="Q70" s="7"/>
      <c r="R70" s="7"/>
      <c r="S70" s="7"/>
      <c r="T70" s="7"/>
      <c r="U70" s="7"/>
      <c r="V70" s="7"/>
      <c r="W70" s="7"/>
      <c r="X70" s="7"/>
      <c r="Y70" s="1"/>
      <c r="Z70" s="1"/>
    </row>
    <row r="71" spans="1:26" ht="15.75" customHeight="1">
      <c r="A71" s="7"/>
      <c r="B71" s="7"/>
      <c r="C71" s="8"/>
      <c r="D71" s="9"/>
      <c r="E71" s="9"/>
      <c r="F71" s="9"/>
      <c r="G71" s="7"/>
      <c r="H71" s="7"/>
      <c r="I71" s="7"/>
      <c r="J71" s="7"/>
      <c r="K71" s="7"/>
      <c r="L71" s="7"/>
      <c r="M71" s="7"/>
      <c r="N71" s="7"/>
      <c r="O71" s="7"/>
      <c r="P71" s="7"/>
      <c r="Q71" s="7"/>
      <c r="R71" s="7"/>
      <c r="S71" s="7"/>
      <c r="T71" s="7"/>
      <c r="U71" s="7"/>
      <c r="V71" s="7"/>
      <c r="W71" s="7"/>
      <c r="X71" s="7"/>
      <c r="Y71" s="1"/>
      <c r="Z71" s="1"/>
    </row>
    <row r="72" spans="1:26" ht="15.75" customHeight="1">
      <c r="A72" s="7"/>
      <c r="B72" s="7"/>
      <c r="C72" s="8"/>
      <c r="D72" s="9"/>
      <c r="E72" s="9"/>
      <c r="F72" s="9"/>
      <c r="G72" s="7"/>
      <c r="H72" s="7"/>
      <c r="I72" s="7"/>
      <c r="J72" s="7"/>
      <c r="K72" s="7"/>
      <c r="L72" s="7"/>
      <c r="M72" s="7"/>
      <c r="N72" s="7"/>
      <c r="O72" s="7"/>
      <c r="P72" s="7"/>
      <c r="Q72" s="7"/>
      <c r="R72" s="7"/>
      <c r="S72" s="7"/>
      <c r="T72" s="7"/>
      <c r="U72" s="7"/>
      <c r="V72" s="7"/>
      <c r="W72" s="7"/>
      <c r="X72" s="7"/>
      <c r="Y72" s="1"/>
      <c r="Z72" s="1"/>
    </row>
    <row r="73" spans="1:26" ht="15.75" customHeight="1">
      <c r="A73" s="7"/>
      <c r="B73" s="7"/>
      <c r="C73" s="8"/>
      <c r="D73" s="9"/>
      <c r="E73" s="9"/>
      <c r="F73" s="9"/>
      <c r="G73" s="7"/>
      <c r="H73" s="7"/>
      <c r="I73" s="7"/>
      <c r="J73" s="7"/>
      <c r="K73" s="7"/>
      <c r="L73" s="7"/>
      <c r="M73" s="7"/>
      <c r="N73" s="7"/>
      <c r="O73" s="7"/>
      <c r="P73" s="7"/>
      <c r="Q73" s="7"/>
      <c r="R73" s="7"/>
      <c r="S73" s="7"/>
      <c r="T73" s="7"/>
      <c r="U73" s="7"/>
      <c r="V73" s="7"/>
      <c r="W73" s="7"/>
      <c r="X73" s="7"/>
      <c r="Y73" s="1"/>
      <c r="Z73" s="1"/>
    </row>
    <row r="74" spans="1:26" ht="15.75" customHeight="1">
      <c r="A74" s="7"/>
      <c r="B74" s="7"/>
      <c r="C74" s="8"/>
      <c r="D74" s="9"/>
      <c r="E74" s="9"/>
      <c r="F74" s="9"/>
      <c r="G74" s="7"/>
      <c r="H74" s="7"/>
      <c r="I74" s="7"/>
      <c r="J74" s="7"/>
      <c r="K74" s="7"/>
      <c r="L74" s="7"/>
      <c r="M74" s="7"/>
      <c r="N74" s="7"/>
      <c r="O74" s="7"/>
      <c r="P74" s="7"/>
      <c r="Q74" s="7"/>
      <c r="R74" s="7"/>
      <c r="S74" s="7"/>
      <c r="T74" s="7"/>
      <c r="U74" s="7"/>
      <c r="V74" s="7"/>
      <c r="W74" s="7"/>
      <c r="X74" s="7"/>
      <c r="Y74" s="1"/>
      <c r="Z74" s="1"/>
    </row>
    <row r="75" spans="1:26" ht="15.75" customHeight="1">
      <c r="A75" s="7"/>
      <c r="B75" s="7"/>
      <c r="C75" s="8"/>
      <c r="D75" s="9"/>
      <c r="E75" s="9"/>
      <c r="F75" s="9"/>
      <c r="G75" s="7"/>
      <c r="H75" s="7"/>
      <c r="I75" s="7"/>
      <c r="J75" s="7"/>
      <c r="K75" s="7"/>
      <c r="L75" s="7"/>
      <c r="M75" s="7"/>
      <c r="N75" s="7"/>
      <c r="O75" s="7"/>
      <c r="P75" s="7"/>
      <c r="Q75" s="7"/>
      <c r="R75" s="7"/>
      <c r="S75" s="7"/>
      <c r="T75" s="7"/>
      <c r="U75" s="7"/>
      <c r="V75" s="7"/>
      <c r="W75" s="7"/>
      <c r="X75" s="7"/>
      <c r="Y75" s="1"/>
      <c r="Z75" s="1"/>
    </row>
    <row r="76" spans="1:26" ht="15.75" customHeight="1">
      <c r="A76" s="7"/>
      <c r="B76" s="7"/>
      <c r="C76" s="8"/>
      <c r="D76" s="9"/>
      <c r="E76" s="9"/>
      <c r="F76" s="9"/>
      <c r="G76" s="7"/>
      <c r="H76" s="7"/>
      <c r="I76" s="7"/>
      <c r="J76" s="7"/>
      <c r="K76" s="7"/>
      <c r="L76" s="7"/>
      <c r="M76" s="7"/>
      <c r="N76" s="7"/>
      <c r="O76" s="7"/>
      <c r="P76" s="7"/>
      <c r="Q76" s="7"/>
      <c r="R76" s="7"/>
      <c r="S76" s="7"/>
      <c r="T76" s="7"/>
      <c r="U76" s="7"/>
      <c r="V76" s="7"/>
      <c r="W76" s="7"/>
      <c r="X76" s="7"/>
      <c r="Y76" s="1"/>
      <c r="Z76" s="1"/>
    </row>
    <row r="77" spans="1:26" ht="15.75" customHeight="1">
      <c r="A77" s="7"/>
      <c r="B77" s="7"/>
      <c r="C77" s="8"/>
      <c r="D77" s="9"/>
      <c r="E77" s="9"/>
      <c r="F77" s="9"/>
      <c r="G77" s="7"/>
      <c r="H77" s="7"/>
      <c r="I77" s="7"/>
      <c r="J77" s="7"/>
      <c r="K77" s="7"/>
      <c r="L77" s="7"/>
      <c r="M77" s="7"/>
      <c r="N77" s="7"/>
      <c r="O77" s="7"/>
      <c r="P77" s="7"/>
      <c r="Q77" s="7"/>
      <c r="R77" s="7"/>
      <c r="S77" s="7"/>
      <c r="T77" s="7"/>
      <c r="U77" s="7"/>
      <c r="V77" s="7"/>
      <c r="W77" s="7"/>
      <c r="X77" s="7"/>
      <c r="Y77" s="1"/>
      <c r="Z77" s="1"/>
    </row>
    <row r="78" spans="1:26" ht="15.75" customHeight="1">
      <c r="A78" s="7"/>
      <c r="B78" s="7"/>
      <c r="C78" s="8"/>
      <c r="D78" s="9"/>
      <c r="E78" s="9"/>
      <c r="F78" s="9"/>
      <c r="G78" s="7"/>
      <c r="H78" s="7"/>
      <c r="I78" s="7"/>
      <c r="J78" s="7"/>
      <c r="K78" s="7"/>
      <c r="L78" s="7"/>
      <c r="M78" s="7"/>
      <c r="N78" s="7"/>
      <c r="O78" s="7"/>
      <c r="P78" s="7"/>
      <c r="Q78" s="7"/>
      <c r="R78" s="7"/>
      <c r="S78" s="7"/>
      <c r="T78" s="7"/>
      <c r="U78" s="7"/>
      <c r="V78" s="7"/>
      <c r="W78" s="7"/>
      <c r="X78" s="7"/>
      <c r="Y78" s="1"/>
      <c r="Z78" s="1"/>
    </row>
    <row r="79" spans="1:26" ht="15.75" customHeight="1">
      <c r="A79" s="7"/>
      <c r="B79" s="7"/>
      <c r="C79" s="8"/>
      <c r="D79" s="9"/>
      <c r="E79" s="9"/>
      <c r="F79" s="9"/>
      <c r="G79" s="7"/>
      <c r="H79" s="7"/>
      <c r="I79" s="7"/>
      <c r="J79" s="7"/>
      <c r="K79" s="7"/>
      <c r="L79" s="7"/>
      <c r="M79" s="7"/>
      <c r="N79" s="7"/>
      <c r="O79" s="7"/>
      <c r="P79" s="7"/>
      <c r="Q79" s="7"/>
      <c r="R79" s="7"/>
      <c r="S79" s="7"/>
      <c r="T79" s="7"/>
      <c r="U79" s="7"/>
      <c r="V79" s="7"/>
      <c r="W79" s="7"/>
      <c r="X79" s="7"/>
      <c r="Y79" s="1"/>
      <c r="Z79" s="1"/>
    </row>
    <row r="80" spans="1:26" ht="15.75" customHeight="1">
      <c r="A80" s="7"/>
      <c r="B80" s="7"/>
      <c r="C80" s="8"/>
      <c r="D80" s="9"/>
      <c r="E80" s="9"/>
      <c r="F80" s="9"/>
      <c r="G80" s="7"/>
      <c r="H80" s="7"/>
      <c r="I80" s="7"/>
      <c r="J80" s="7"/>
      <c r="K80" s="7"/>
      <c r="L80" s="7"/>
      <c r="M80" s="7"/>
      <c r="N80" s="7"/>
      <c r="O80" s="7"/>
      <c r="P80" s="7"/>
      <c r="Q80" s="7"/>
      <c r="R80" s="7"/>
      <c r="S80" s="7"/>
      <c r="T80" s="7"/>
      <c r="U80" s="7"/>
      <c r="V80" s="7"/>
      <c r="W80" s="7"/>
      <c r="X80" s="7"/>
      <c r="Y80" s="1"/>
      <c r="Z80" s="1"/>
    </row>
    <row r="81" spans="1:26" ht="15.75" customHeight="1">
      <c r="A81" s="7"/>
      <c r="B81" s="7"/>
      <c r="C81" s="8"/>
      <c r="D81" s="9"/>
      <c r="E81" s="9"/>
      <c r="F81" s="9"/>
      <c r="G81" s="7"/>
      <c r="H81" s="7"/>
      <c r="I81" s="7"/>
      <c r="J81" s="7"/>
      <c r="K81" s="7"/>
      <c r="L81" s="7"/>
      <c r="M81" s="7"/>
      <c r="N81" s="7"/>
      <c r="O81" s="7"/>
      <c r="P81" s="7"/>
      <c r="Q81" s="7"/>
      <c r="R81" s="7"/>
      <c r="S81" s="7"/>
      <c r="T81" s="7"/>
      <c r="U81" s="7"/>
      <c r="V81" s="7"/>
      <c r="W81" s="7"/>
      <c r="X81" s="7"/>
      <c r="Y81" s="1"/>
      <c r="Z81" s="1"/>
    </row>
    <row r="82" spans="1:26" ht="15.75" customHeight="1">
      <c r="A82" s="7"/>
      <c r="B82" s="7"/>
      <c r="C82" s="8"/>
      <c r="D82" s="9"/>
      <c r="E82" s="9"/>
      <c r="F82" s="9"/>
      <c r="G82" s="7"/>
      <c r="H82" s="7"/>
      <c r="I82" s="7"/>
      <c r="J82" s="7"/>
      <c r="K82" s="7"/>
      <c r="L82" s="7"/>
      <c r="M82" s="7"/>
      <c r="N82" s="7"/>
      <c r="O82" s="7"/>
      <c r="P82" s="7"/>
      <c r="Q82" s="7"/>
      <c r="R82" s="7"/>
      <c r="S82" s="7"/>
      <c r="T82" s="7"/>
      <c r="U82" s="7"/>
      <c r="V82" s="7"/>
      <c r="W82" s="7"/>
      <c r="X82" s="7"/>
      <c r="Y82" s="1"/>
      <c r="Z82" s="1"/>
    </row>
    <row r="83" spans="1:26" ht="15.75" customHeight="1">
      <c r="A83" s="7"/>
      <c r="B83" s="7"/>
      <c r="C83" s="8"/>
      <c r="D83" s="9"/>
      <c r="E83" s="9"/>
      <c r="F83" s="9"/>
      <c r="G83" s="7"/>
      <c r="H83" s="7"/>
      <c r="I83" s="7"/>
      <c r="J83" s="7"/>
      <c r="K83" s="7"/>
      <c r="L83" s="7"/>
      <c r="M83" s="7"/>
      <c r="N83" s="7"/>
      <c r="O83" s="7"/>
      <c r="P83" s="7"/>
      <c r="Q83" s="7"/>
      <c r="R83" s="7"/>
      <c r="S83" s="7"/>
      <c r="T83" s="7"/>
      <c r="U83" s="7"/>
      <c r="V83" s="7"/>
      <c r="W83" s="7"/>
      <c r="X83" s="7"/>
      <c r="Y83" s="1"/>
      <c r="Z83" s="1"/>
    </row>
    <row r="84" spans="1:26" ht="15.75" customHeight="1">
      <c r="A84" s="7"/>
      <c r="B84" s="7"/>
      <c r="C84" s="8"/>
      <c r="D84" s="9"/>
      <c r="E84" s="9"/>
      <c r="F84" s="9"/>
      <c r="G84" s="7"/>
      <c r="H84" s="7"/>
      <c r="I84" s="7"/>
      <c r="J84" s="7"/>
      <c r="K84" s="7"/>
      <c r="L84" s="7"/>
      <c r="M84" s="7"/>
      <c r="N84" s="7"/>
      <c r="O84" s="7"/>
      <c r="P84" s="7"/>
      <c r="Q84" s="7"/>
      <c r="R84" s="7"/>
      <c r="S84" s="7"/>
      <c r="T84" s="7"/>
      <c r="U84" s="7"/>
      <c r="V84" s="7"/>
      <c r="W84" s="7"/>
      <c r="X84" s="7"/>
      <c r="Y84" s="1"/>
      <c r="Z84" s="1"/>
    </row>
    <row r="85" spans="1:26" ht="15.75" customHeight="1">
      <c r="A85" s="7"/>
      <c r="B85" s="7"/>
      <c r="C85" s="8"/>
      <c r="D85" s="9"/>
      <c r="E85" s="9"/>
      <c r="F85" s="9"/>
      <c r="G85" s="7"/>
      <c r="H85" s="7"/>
      <c r="I85" s="7"/>
      <c r="J85" s="7"/>
      <c r="K85" s="7"/>
      <c r="L85" s="7"/>
      <c r="M85" s="7"/>
      <c r="N85" s="7"/>
      <c r="O85" s="7"/>
      <c r="P85" s="7"/>
      <c r="Q85" s="7"/>
      <c r="R85" s="7"/>
      <c r="S85" s="7"/>
      <c r="T85" s="7"/>
      <c r="U85" s="7"/>
      <c r="V85" s="7"/>
      <c r="W85" s="7"/>
      <c r="X85" s="7"/>
      <c r="Y85" s="1"/>
      <c r="Z85" s="1"/>
    </row>
    <row r="86" spans="1:26" ht="15.75" customHeight="1">
      <c r="A86" s="7"/>
      <c r="B86" s="7"/>
      <c r="C86" s="8"/>
      <c r="D86" s="9"/>
      <c r="E86" s="9"/>
      <c r="F86" s="9"/>
      <c r="G86" s="7"/>
      <c r="H86" s="7"/>
      <c r="I86" s="7"/>
      <c r="J86" s="7"/>
      <c r="K86" s="7"/>
      <c r="L86" s="7"/>
      <c r="M86" s="7"/>
      <c r="N86" s="7"/>
      <c r="O86" s="7"/>
      <c r="P86" s="7"/>
      <c r="Q86" s="7"/>
      <c r="R86" s="7"/>
      <c r="S86" s="7"/>
      <c r="T86" s="7"/>
      <c r="U86" s="7"/>
      <c r="V86" s="7"/>
      <c r="W86" s="7"/>
      <c r="X86" s="7"/>
      <c r="Y86" s="1"/>
      <c r="Z86" s="1"/>
    </row>
    <row r="87" spans="1:26" ht="15.75" customHeight="1">
      <c r="A87" s="7"/>
      <c r="B87" s="7"/>
      <c r="C87" s="8"/>
      <c r="D87" s="9"/>
      <c r="E87" s="9"/>
      <c r="F87" s="9"/>
      <c r="G87" s="7"/>
      <c r="H87" s="7"/>
      <c r="I87" s="7"/>
      <c r="J87" s="7"/>
      <c r="K87" s="7"/>
      <c r="L87" s="7"/>
      <c r="M87" s="7"/>
      <c r="N87" s="7"/>
      <c r="O87" s="7"/>
      <c r="P87" s="7"/>
      <c r="Q87" s="7"/>
      <c r="R87" s="7"/>
      <c r="S87" s="7"/>
      <c r="T87" s="7"/>
      <c r="U87" s="7"/>
      <c r="V87" s="7"/>
      <c r="W87" s="7"/>
      <c r="X87" s="7"/>
      <c r="Y87" s="1"/>
      <c r="Z87" s="1"/>
    </row>
    <row r="88" spans="1:26" ht="15.75" customHeight="1">
      <c r="A88" s="7"/>
      <c r="B88" s="7"/>
      <c r="C88" s="8"/>
      <c r="D88" s="9"/>
      <c r="E88" s="9"/>
      <c r="F88" s="9"/>
      <c r="G88" s="7"/>
      <c r="H88" s="7"/>
      <c r="I88" s="7"/>
      <c r="J88" s="7"/>
      <c r="K88" s="7"/>
      <c r="L88" s="7"/>
      <c r="M88" s="7"/>
      <c r="N88" s="7"/>
      <c r="O88" s="7"/>
      <c r="P88" s="7"/>
      <c r="Q88" s="7"/>
      <c r="R88" s="7"/>
      <c r="S88" s="7"/>
      <c r="T88" s="7"/>
      <c r="U88" s="7"/>
      <c r="V88" s="7"/>
      <c r="W88" s="7"/>
      <c r="X88" s="7"/>
      <c r="Y88" s="1"/>
      <c r="Z88" s="1"/>
    </row>
    <row r="89" spans="1:26" ht="15.75" customHeight="1">
      <c r="A89" s="7"/>
      <c r="B89" s="7"/>
      <c r="C89" s="8"/>
      <c r="D89" s="9"/>
      <c r="E89" s="9"/>
      <c r="F89" s="9"/>
      <c r="G89" s="7"/>
      <c r="H89" s="7"/>
      <c r="I89" s="7"/>
      <c r="J89" s="7"/>
      <c r="K89" s="7"/>
      <c r="L89" s="7"/>
      <c r="M89" s="7"/>
      <c r="N89" s="7"/>
      <c r="O89" s="7"/>
      <c r="P89" s="7"/>
      <c r="Q89" s="7"/>
      <c r="R89" s="7"/>
      <c r="S89" s="7"/>
      <c r="T89" s="7"/>
      <c r="U89" s="7"/>
      <c r="V89" s="7"/>
      <c r="W89" s="7"/>
      <c r="X89" s="7"/>
      <c r="Y89" s="1"/>
      <c r="Z89" s="1"/>
    </row>
    <row r="90" spans="1:26" ht="15.75" customHeight="1">
      <c r="A90" s="7"/>
      <c r="B90" s="7"/>
      <c r="C90" s="8"/>
      <c r="D90" s="9"/>
      <c r="E90" s="9"/>
      <c r="F90" s="9"/>
      <c r="G90" s="7"/>
      <c r="H90" s="7"/>
      <c r="I90" s="7"/>
      <c r="J90" s="7"/>
      <c r="K90" s="7"/>
      <c r="L90" s="7"/>
      <c r="M90" s="7"/>
      <c r="N90" s="7"/>
      <c r="O90" s="7"/>
      <c r="P90" s="7"/>
      <c r="Q90" s="7"/>
      <c r="R90" s="7"/>
      <c r="S90" s="7"/>
      <c r="T90" s="7"/>
      <c r="U90" s="7"/>
      <c r="V90" s="7"/>
      <c r="W90" s="7"/>
      <c r="X90" s="7"/>
      <c r="Y90" s="1"/>
      <c r="Z90" s="1"/>
    </row>
    <row r="91" spans="1:26" ht="15.75" customHeight="1">
      <c r="A91" s="7"/>
      <c r="B91" s="7"/>
      <c r="C91" s="8"/>
      <c r="D91" s="9"/>
      <c r="E91" s="9"/>
      <c r="F91" s="9"/>
      <c r="G91" s="7"/>
      <c r="H91" s="7"/>
      <c r="I91" s="7"/>
      <c r="J91" s="7"/>
      <c r="K91" s="7"/>
      <c r="L91" s="7"/>
      <c r="M91" s="7"/>
      <c r="N91" s="7"/>
      <c r="O91" s="7"/>
      <c r="P91" s="7"/>
      <c r="Q91" s="7"/>
      <c r="R91" s="7"/>
      <c r="S91" s="7"/>
      <c r="T91" s="7"/>
      <c r="U91" s="7"/>
      <c r="V91" s="7"/>
      <c r="W91" s="7"/>
      <c r="X91" s="7"/>
      <c r="Y91" s="1"/>
      <c r="Z91" s="1"/>
    </row>
    <row r="92" spans="1:26" ht="15.75" customHeight="1">
      <c r="A92" s="7"/>
      <c r="B92" s="7"/>
      <c r="C92" s="8"/>
      <c r="D92" s="9"/>
      <c r="E92" s="9"/>
      <c r="F92" s="9"/>
      <c r="G92" s="7"/>
      <c r="H92" s="7"/>
      <c r="I92" s="7"/>
      <c r="J92" s="7"/>
      <c r="K92" s="7"/>
      <c r="L92" s="7"/>
      <c r="M92" s="7"/>
      <c r="N92" s="7"/>
      <c r="O92" s="7"/>
      <c r="P92" s="7"/>
      <c r="Q92" s="7"/>
      <c r="R92" s="7"/>
      <c r="S92" s="7"/>
      <c r="T92" s="7"/>
      <c r="U92" s="7"/>
      <c r="V92" s="7"/>
      <c r="W92" s="7"/>
      <c r="X92" s="7"/>
      <c r="Y92" s="1"/>
      <c r="Z92" s="1"/>
    </row>
    <row r="93" spans="1:26" ht="15.75" customHeight="1">
      <c r="A93" s="7"/>
      <c r="B93" s="7"/>
      <c r="C93" s="8"/>
      <c r="D93" s="9"/>
      <c r="E93" s="9"/>
      <c r="F93" s="9"/>
      <c r="G93" s="7"/>
      <c r="H93" s="7"/>
      <c r="I93" s="7"/>
      <c r="J93" s="7"/>
      <c r="K93" s="7"/>
      <c r="L93" s="7"/>
      <c r="M93" s="7"/>
      <c r="N93" s="7"/>
      <c r="O93" s="7"/>
      <c r="P93" s="7"/>
      <c r="Q93" s="7"/>
      <c r="R93" s="7"/>
      <c r="S93" s="7"/>
      <c r="T93" s="7"/>
      <c r="U93" s="7"/>
      <c r="V93" s="7"/>
      <c r="W93" s="7"/>
      <c r="X93" s="7"/>
      <c r="Y93" s="1"/>
      <c r="Z93" s="1"/>
    </row>
    <row r="94" spans="1:26" ht="15.75" customHeight="1">
      <c r="A94" s="7"/>
      <c r="B94" s="7"/>
      <c r="C94" s="8"/>
      <c r="D94" s="9"/>
      <c r="E94" s="9"/>
      <c r="F94" s="9"/>
      <c r="G94" s="7"/>
      <c r="H94" s="7"/>
      <c r="I94" s="7"/>
      <c r="J94" s="7"/>
      <c r="K94" s="7"/>
      <c r="L94" s="7"/>
      <c r="M94" s="7"/>
      <c r="N94" s="7"/>
      <c r="O94" s="7"/>
      <c r="P94" s="7"/>
      <c r="Q94" s="7"/>
      <c r="R94" s="7"/>
      <c r="S94" s="7"/>
      <c r="T94" s="7"/>
      <c r="U94" s="7"/>
      <c r="V94" s="7"/>
      <c r="W94" s="7"/>
      <c r="X94" s="7"/>
      <c r="Y94" s="1"/>
      <c r="Z94" s="1"/>
    </row>
    <row r="95" spans="1:26" ht="15.75" customHeight="1">
      <c r="A95" s="7"/>
      <c r="B95" s="7"/>
      <c r="C95" s="8"/>
      <c r="D95" s="9"/>
      <c r="E95" s="9"/>
      <c r="F95" s="9"/>
      <c r="G95" s="7"/>
      <c r="H95" s="7"/>
      <c r="I95" s="7"/>
      <c r="J95" s="7"/>
      <c r="K95" s="7"/>
      <c r="L95" s="7"/>
      <c r="M95" s="7"/>
      <c r="N95" s="7"/>
      <c r="O95" s="7"/>
      <c r="P95" s="7"/>
      <c r="Q95" s="7"/>
      <c r="R95" s="7"/>
      <c r="S95" s="7"/>
      <c r="T95" s="7"/>
      <c r="U95" s="7"/>
      <c r="V95" s="7"/>
      <c r="W95" s="7"/>
      <c r="X95" s="7"/>
      <c r="Y95" s="1"/>
      <c r="Z95" s="1"/>
    </row>
    <row r="96" spans="1:26" ht="15.75" customHeight="1">
      <c r="A96" s="7"/>
      <c r="B96" s="7"/>
      <c r="C96" s="8"/>
      <c r="D96" s="9"/>
      <c r="E96" s="9"/>
      <c r="F96" s="9"/>
      <c r="G96" s="7"/>
      <c r="H96" s="7"/>
      <c r="I96" s="7"/>
      <c r="J96" s="7"/>
      <c r="K96" s="7"/>
      <c r="L96" s="7"/>
      <c r="M96" s="7"/>
      <c r="N96" s="7"/>
      <c r="O96" s="7"/>
      <c r="P96" s="7"/>
      <c r="Q96" s="7"/>
      <c r="R96" s="7"/>
      <c r="S96" s="7"/>
      <c r="T96" s="7"/>
      <c r="U96" s="7"/>
      <c r="V96" s="7"/>
      <c r="W96" s="7"/>
      <c r="X96" s="7"/>
      <c r="Y96" s="1"/>
      <c r="Z96" s="1"/>
    </row>
    <row r="97" spans="1:26" ht="15.75" customHeight="1">
      <c r="A97" s="7"/>
      <c r="B97" s="7"/>
      <c r="C97" s="8"/>
      <c r="D97" s="9"/>
      <c r="E97" s="9"/>
      <c r="F97" s="9"/>
      <c r="G97" s="7"/>
      <c r="H97" s="7"/>
      <c r="I97" s="7"/>
      <c r="J97" s="7"/>
      <c r="K97" s="7"/>
      <c r="L97" s="7"/>
      <c r="M97" s="7"/>
      <c r="N97" s="7"/>
      <c r="O97" s="7"/>
      <c r="P97" s="7"/>
      <c r="Q97" s="7"/>
      <c r="R97" s="7"/>
      <c r="S97" s="7"/>
      <c r="T97" s="7"/>
      <c r="U97" s="7"/>
      <c r="V97" s="7"/>
      <c r="W97" s="7"/>
      <c r="X97" s="7"/>
      <c r="Y97" s="1"/>
      <c r="Z97" s="1"/>
    </row>
    <row r="98" spans="1:26" ht="15.75" customHeight="1">
      <c r="A98" s="7"/>
      <c r="B98" s="7"/>
      <c r="C98" s="8"/>
      <c r="D98" s="9"/>
      <c r="E98" s="9"/>
      <c r="F98" s="9"/>
      <c r="G98" s="7"/>
      <c r="H98" s="7"/>
      <c r="I98" s="7"/>
      <c r="J98" s="7"/>
      <c r="K98" s="7"/>
      <c r="L98" s="7"/>
      <c r="M98" s="7"/>
      <c r="N98" s="7"/>
      <c r="O98" s="7"/>
      <c r="P98" s="7"/>
      <c r="Q98" s="7"/>
      <c r="R98" s="7"/>
      <c r="S98" s="7"/>
      <c r="T98" s="7"/>
      <c r="U98" s="7"/>
      <c r="V98" s="7"/>
      <c r="W98" s="7"/>
      <c r="X98" s="7"/>
      <c r="Y98" s="1"/>
      <c r="Z98" s="1"/>
    </row>
    <row r="99" spans="1:26" ht="15.75" customHeight="1">
      <c r="A99" s="7"/>
      <c r="B99" s="7"/>
      <c r="C99" s="8"/>
      <c r="D99" s="9"/>
      <c r="E99" s="9"/>
      <c r="F99" s="9"/>
      <c r="G99" s="7"/>
      <c r="H99" s="7"/>
      <c r="I99" s="7"/>
      <c r="J99" s="7"/>
      <c r="K99" s="7"/>
      <c r="L99" s="7"/>
      <c r="M99" s="7"/>
      <c r="N99" s="7"/>
      <c r="O99" s="7"/>
      <c r="P99" s="7"/>
      <c r="Q99" s="7"/>
      <c r="R99" s="7"/>
      <c r="S99" s="7"/>
      <c r="T99" s="7"/>
      <c r="U99" s="7"/>
      <c r="V99" s="7"/>
      <c r="W99" s="7"/>
      <c r="X99" s="7"/>
      <c r="Y99" s="1"/>
      <c r="Z99" s="1"/>
    </row>
    <row r="100" spans="1:26" ht="15.75" customHeight="1">
      <c r="A100" s="7"/>
      <c r="B100" s="7"/>
      <c r="C100" s="8"/>
      <c r="D100" s="9"/>
      <c r="E100" s="9"/>
      <c r="F100" s="9"/>
      <c r="G100" s="7"/>
      <c r="H100" s="7"/>
      <c r="I100" s="7"/>
      <c r="J100" s="7"/>
      <c r="K100" s="7"/>
      <c r="L100" s="7"/>
      <c r="M100" s="7"/>
      <c r="N100" s="7"/>
      <c r="O100" s="7"/>
      <c r="P100" s="7"/>
      <c r="Q100" s="7"/>
      <c r="R100" s="7"/>
      <c r="S100" s="7"/>
      <c r="T100" s="7"/>
      <c r="U100" s="7"/>
      <c r="V100" s="7"/>
      <c r="W100" s="7"/>
      <c r="X100" s="7"/>
      <c r="Y100" s="1"/>
      <c r="Z100" s="1"/>
    </row>
    <row r="101" spans="1:26" ht="15.75" customHeight="1">
      <c r="A101" s="7"/>
      <c r="B101" s="7"/>
      <c r="C101" s="8"/>
      <c r="D101" s="9"/>
      <c r="E101" s="9"/>
      <c r="F101" s="9"/>
      <c r="G101" s="7"/>
      <c r="H101" s="7"/>
      <c r="I101" s="7"/>
      <c r="J101" s="7"/>
      <c r="K101" s="7"/>
      <c r="L101" s="7"/>
      <c r="M101" s="7"/>
      <c r="N101" s="7"/>
      <c r="O101" s="7"/>
      <c r="P101" s="7"/>
      <c r="Q101" s="7"/>
      <c r="R101" s="7"/>
      <c r="S101" s="7"/>
      <c r="T101" s="7"/>
      <c r="U101" s="7"/>
      <c r="V101" s="7"/>
      <c r="W101" s="7"/>
      <c r="X101" s="7"/>
      <c r="Y101" s="1"/>
      <c r="Z101" s="1"/>
    </row>
    <row r="102" spans="1:26" ht="15.75" customHeight="1">
      <c r="A102" s="7"/>
      <c r="B102" s="7"/>
      <c r="C102" s="8"/>
      <c r="D102" s="9"/>
      <c r="E102" s="9"/>
      <c r="F102" s="9"/>
      <c r="G102" s="7"/>
      <c r="H102" s="7"/>
      <c r="I102" s="7"/>
      <c r="J102" s="7"/>
      <c r="K102" s="7"/>
      <c r="L102" s="7"/>
      <c r="M102" s="7"/>
      <c r="N102" s="7"/>
      <c r="O102" s="7"/>
      <c r="P102" s="7"/>
      <c r="Q102" s="7"/>
      <c r="R102" s="7"/>
      <c r="S102" s="7"/>
      <c r="T102" s="7"/>
      <c r="U102" s="7"/>
      <c r="V102" s="7"/>
      <c r="W102" s="7"/>
      <c r="X102" s="7"/>
      <c r="Y102" s="1"/>
      <c r="Z102" s="1"/>
    </row>
    <row r="103" spans="1:26" ht="15.75" customHeight="1">
      <c r="A103" s="7"/>
      <c r="B103" s="7"/>
      <c r="C103" s="8"/>
      <c r="D103" s="9"/>
      <c r="E103" s="9"/>
      <c r="F103" s="9"/>
      <c r="G103" s="7"/>
      <c r="H103" s="7"/>
      <c r="I103" s="7"/>
      <c r="J103" s="7"/>
      <c r="K103" s="7"/>
      <c r="L103" s="7"/>
      <c r="M103" s="7"/>
      <c r="N103" s="7"/>
      <c r="O103" s="7"/>
      <c r="P103" s="7"/>
      <c r="Q103" s="7"/>
      <c r="R103" s="7"/>
      <c r="S103" s="7"/>
      <c r="T103" s="7"/>
      <c r="U103" s="7"/>
      <c r="V103" s="7"/>
      <c r="W103" s="7"/>
      <c r="X103" s="7"/>
      <c r="Y103" s="1"/>
      <c r="Z103" s="1"/>
    </row>
    <row r="104" spans="1:26" ht="15.75" customHeight="1">
      <c r="A104" s="7"/>
      <c r="B104" s="7"/>
      <c r="C104" s="8"/>
      <c r="D104" s="9"/>
      <c r="E104" s="9"/>
      <c r="F104" s="9"/>
      <c r="G104" s="7"/>
      <c r="H104" s="7"/>
      <c r="I104" s="7"/>
      <c r="J104" s="7"/>
      <c r="K104" s="7"/>
      <c r="L104" s="7"/>
      <c r="M104" s="7"/>
      <c r="N104" s="7"/>
      <c r="O104" s="7"/>
      <c r="P104" s="7"/>
      <c r="Q104" s="7"/>
      <c r="R104" s="7"/>
      <c r="S104" s="7"/>
      <c r="T104" s="7"/>
      <c r="U104" s="7"/>
      <c r="V104" s="7"/>
      <c r="W104" s="7"/>
      <c r="X104" s="7"/>
      <c r="Y104" s="1"/>
      <c r="Z104" s="1"/>
    </row>
    <row r="105" spans="1:26" ht="15.75" customHeight="1">
      <c r="A105" s="7"/>
      <c r="B105" s="7"/>
      <c r="C105" s="8"/>
      <c r="D105" s="9"/>
      <c r="E105" s="9"/>
      <c r="F105" s="9"/>
      <c r="G105" s="7"/>
      <c r="H105" s="7"/>
      <c r="I105" s="7"/>
      <c r="J105" s="7"/>
      <c r="K105" s="7"/>
      <c r="L105" s="7"/>
      <c r="M105" s="7"/>
      <c r="N105" s="7"/>
      <c r="O105" s="7"/>
      <c r="P105" s="7"/>
      <c r="Q105" s="7"/>
      <c r="R105" s="7"/>
      <c r="S105" s="7"/>
      <c r="T105" s="7"/>
      <c r="U105" s="7"/>
      <c r="V105" s="7"/>
      <c r="W105" s="7"/>
      <c r="X105" s="7"/>
      <c r="Y105" s="1"/>
      <c r="Z105" s="1"/>
    </row>
    <row r="106" spans="1:26" ht="15.75" customHeight="1">
      <c r="A106" s="7"/>
      <c r="B106" s="7"/>
      <c r="C106" s="8"/>
      <c r="D106" s="9"/>
      <c r="E106" s="9"/>
      <c r="F106" s="9"/>
      <c r="G106" s="7"/>
      <c r="H106" s="7"/>
      <c r="I106" s="7"/>
      <c r="J106" s="7"/>
      <c r="K106" s="7"/>
      <c r="L106" s="7"/>
      <c r="M106" s="7"/>
      <c r="N106" s="7"/>
      <c r="O106" s="7"/>
      <c r="P106" s="7"/>
      <c r="Q106" s="7"/>
      <c r="R106" s="7"/>
      <c r="S106" s="7"/>
      <c r="T106" s="7"/>
      <c r="U106" s="7"/>
      <c r="V106" s="7"/>
      <c r="W106" s="7"/>
      <c r="X106" s="7"/>
      <c r="Y106" s="1"/>
      <c r="Z106" s="1"/>
    </row>
    <row r="107" spans="1:26" ht="15.75" customHeight="1">
      <c r="A107" s="7"/>
      <c r="B107" s="7"/>
      <c r="C107" s="8"/>
      <c r="D107" s="9"/>
      <c r="E107" s="9"/>
      <c r="F107" s="9"/>
      <c r="G107" s="7"/>
      <c r="H107" s="7"/>
      <c r="I107" s="7"/>
      <c r="J107" s="7"/>
      <c r="K107" s="7"/>
      <c r="L107" s="7"/>
      <c r="M107" s="7"/>
      <c r="N107" s="7"/>
      <c r="O107" s="7"/>
      <c r="P107" s="7"/>
      <c r="Q107" s="7"/>
      <c r="R107" s="7"/>
      <c r="S107" s="7"/>
      <c r="T107" s="7"/>
      <c r="U107" s="7"/>
      <c r="V107" s="7"/>
      <c r="W107" s="7"/>
      <c r="X107" s="7"/>
      <c r="Y107" s="1"/>
      <c r="Z107" s="1"/>
    </row>
    <row r="108" spans="1:26" ht="15.75" customHeight="1">
      <c r="A108" s="7"/>
      <c r="B108" s="7"/>
      <c r="C108" s="8"/>
      <c r="D108" s="9"/>
      <c r="E108" s="9"/>
      <c r="F108" s="9"/>
      <c r="G108" s="7"/>
      <c r="H108" s="7"/>
      <c r="I108" s="7"/>
      <c r="J108" s="7"/>
      <c r="K108" s="7"/>
      <c r="L108" s="7"/>
      <c r="M108" s="7"/>
      <c r="N108" s="7"/>
      <c r="O108" s="7"/>
      <c r="P108" s="7"/>
      <c r="Q108" s="7"/>
      <c r="R108" s="7"/>
      <c r="S108" s="7"/>
      <c r="T108" s="7"/>
      <c r="U108" s="7"/>
      <c r="V108" s="7"/>
      <c r="W108" s="7"/>
      <c r="X108" s="7"/>
      <c r="Y108" s="1"/>
      <c r="Z108" s="1"/>
    </row>
    <row r="109" spans="1:26" ht="15.75" customHeight="1">
      <c r="A109" s="7"/>
      <c r="B109" s="7"/>
      <c r="C109" s="8"/>
      <c r="D109" s="9"/>
      <c r="E109" s="9"/>
      <c r="F109" s="9"/>
      <c r="G109" s="7"/>
      <c r="H109" s="7"/>
      <c r="I109" s="7"/>
      <c r="J109" s="7"/>
      <c r="K109" s="7"/>
      <c r="L109" s="7"/>
      <c r="M109" s="7"/>
      <c r="N109" s="7"/>
      <c r="O109" s="7"/>
      <c r="P109" s="7"/>
      <c r="Q109" s="7"/>
      <c r="R109" s="7"/>
      <c r="S109" s="7"/>
      <c r="T109" s="7"/>
      <c r="U109" s="7"/>
      <c r="V109" s="7"/>
      <c r="W109" s="7"/>
      <c r="X109" s="7"/>
      <c r="Y109" s="1"/>
      <c r="Z109" s="1"/>
    </row>
    <row r="110" spans="1:26" ht="15.75" customHeight="1">
      <c r="A110" s="7"/>
      <c r="B110" s="7"/>
      <c r="C110" s="8"/>
      <c r="D110" s="9"/>
      <c r="E110" s="9"/>
      <c r="F110" s="9"/>
      <c r="G110" s="7"/>
      <c r="H110" s="7"/>
      <c r="I110" s="7"/>
      <c r="J110" s="7"/>
      <c r="K110" s="7"/>
      <c r="L110" s="7"/>
      <c r="M110" s="7"/>
      <c r="N110" s="7"/>
      <c r="O110" s="7"/>
      <c r="P110" s="7"/>
      <c r="Q110" s="7"/>
      <c r="R110" s="7"/>
      <c r="S110" s="7"/>
      <c r="T110" s="7"/>
      <c r="U110" s="7"/>
      <c r="V110" s="7"/>
      <c r="W110" s="7"/>
      <c r="X110" s="7"/>
      <c r="Y110" s="1"/>
      <c r="Z110" s="1"/>
    </row>
    <row r="111" spans="1:26" ht="15.75" customHeight="1">
      <c r="A111" s="7"/>
      <c r="B111" s="7"/>
      <c r="C111" s="8"/>
      <c r="D111" s="9"/>
      <c r="E111" s="9"/>
      <c r="F111" s="9"/>
      <c r="G111" s="7"/>
      <c r="H111" s="7"/>
      <c r="I111" s="7"/>
      <c r="J111" s="7"/>
      <c r="K111" s="7"/>
      <c r="L111" s="7"/>
      <c r="M111" s="7"/>
      <c r="N111" s="7"/>
      <c r="O111" s="7"/>
      <c r="P111" s="7"/>
      <c r="Q111" s="7"/>
      <c r="R111" s="7"/>
      <c r="S111" s="7"/>
      <c r="T111" s="7"/>
      <c r="U111" s="7"/>
      <c r="V111" s="7"/>
      <c r="W111" s="7"/>
      <c r="X111" s="7"/>
      <c r="Y111" s="1"/>
      <c r="Z111" s="1"/>
    </row>
    <row r="112" spans="1:26" ht="15.75" customHeight="1">
      <c r="A112" s="7"/>
      <c r="B112" s="7"/>
      <c r="C112" s="8"/>
      <c r="D112" s="9"/>
      <c r="E112" s="9"/>
      <c r="F112" s="9"/>
      <c r="G112" s="7"/>
      <c r="H112" s="7"/>
      <c r="I112" s="7"/>
      <c r="J112" s="7"/>
      <c r="K112" s="7"/>
      <c r="L112" s="7"/>
      <c r="M112" s="7"/>
      <c r="N112" s="7"/>
      <c r="O112" s="7"/>
      <c r="P112" s="7"/>
      <c r="Q112" s="7"/>
      <c r="R112" s="7"/>
      <c r="S112" s="7"/>
      <c r="T112" s="7"/>
      <c r="U112" s="7"/>
      <c r="V112" s="7"/>
      <c r="W112" s="7"/>
      <c r="X112" s="7"/>
      <c r="Y112" s="1"/>
      <c r="Z112" s="1"/>
    </row>
    <row r="113" spans="1:26" ht="15.75" customHeight="1">
      <c r="A113" s="7"/>
      <c r="B113" s="7"/>
      <c r="C113" s="8"/>
      <c r="D113" s="9"/>
      <c r="E113" s="9"/>
      <c r="F113" s="9"/>
      <c r="G113" s="7"/>
      <c r="H113" s="7"/>
      <c r="I113" s="7"/>
      <c r="J113" s="7"/>
      <c r="K113" s="7"/>
      <c r="L113" s="7"/>
      <c r="M113" s="7"/>
      <c r="N113" s="7"/>
      <c r="O113" s="7"/>
      <c r="P113" s="7"/>
      <c r="Q113" s="7"/>
      <c r="R113" s="7"/>
      <c r="S113" s="7"/>
      <c r="T113" s="7"/>
      <c r="U113" s="7"/>
      <c r="V113" s="7"/>
      <c r="W113" s="7"/>
      <c r="X113" s="7"/>
      <c r="Y113" s="1"/>
      <c r="Z113" s="1"/>
    </row>
    <row r="114" spans="1:26" ht="15.75" customHeight="1">
      <c r="A114" s="7"/>
      <c r="B114" s="7"/>
      <c r="C114" s="8"/>
      <c r="D114" s="9"/>
      <c r="E114" s="9"/>
      <c r="F114" s="9"/>
      <c r="G114" s="7"/>
      <c r="H114" s="7"/>
      <c r="I114" s="7"/>
      <c r="J114" s="7"/>
      <c r="K114" s="7"/>
      <c r="L114" s="7"/>
      <c r="M114" s="7"/>
      <c r="N114" s="7"/>
      <c r="O114" s="7"/>
      <c r="P114" s="7"/>
      <c r="Q114" s="7"/>
      <c r="R114" s="7"/>
      <c r="S114" s="7"/>
      <c r="T114" s="7"/>
      <c r="U114" s="7"/>
      <c r="V114" s="7"/>
      <c r="W114" s="7"/>
      <c r="X114" s="7"/>
      <c r="Y114" s="1"/>
      <c r="Z114" s="1"/>
    </row>
    <row r="115" spans="1:26" ht="15.75" customHeight="1">
      <c r="A115" s="7"/>
      <c r="B115" s="7"/>
      <c r="C115" s="8"/>
      <c r="D115" s="9"/>
      <c r="E115" s="9"/>
      <c r="F115" s="9"/>
      <c r="G115" s="7"/>
      <c r="H115" s="7"/>
      <c r="I115" s="7"/>
      <c r="J115" s="7"/>
      <c r="K115" s="7"/>
      <c r="L115" s="7"/>
      <c r="M115" s="7"/>
      <c r="N115" s="7"/>
      <c r="O115" s="7"/>
      <c r="P115" s="7"/>
      <c r="Q115" s="7"/>
      <c r="R115" s="7"/>
      <c r="S115" s="7"/>
      <c r="T115" s="7"/>
      <c r="U115" s="7"/>
      <c r="V115" s="7"/>
      <c r="W115" s="7"/>
      <c r="X115" s="7"/>
      <c r="Y115" s="1"/>
      <c r="Z115" s="1"/>
    </row>
    <row r="116" spans="1:26" ht="15.75" customHeight="1">
      <c r="A116" s="7"/>
      <c r="B116" s="7"/>
      <c r="C116" s="8"/>
      <c r="D116" s="9"/>
      <c r="E116" s="9"/>
      <c r="F116" s="9"/>
      <c r="G116" s="7"/>
      <c r="H116" s="7"/>
      <c r="I116" s="7"/>
      <c r="J116" s="7"/>
      <c r="K116" s="7"/>
      <c r="L116" s="7"/>
      <c r="M116" s="7"/>
      <c r="N116" s="7"/>
      <c r="O116" s="7"/>
      <c r="P116" s="7"/>
      <c r="Q116" s="7"/>
      <c r="R116" s="7"/>
      <c r="S116" s="7"/>
      <c r="T116" s="7"/>
      <c r="U116" s="7"/>
      <c r="V116" s="7"/>
      <c r="W116" s="7"/>
      <c r="X116" s="7"/>
      <c r="Y116" s="1"/>
      <c r="Z116" s="1"/>
    </row>
    <row r="117" spans="1:26" ht="15.75" customHeight="1">
      <c r="A117" s="7"/>
      <c r="B117" s="7"/>
      <c r="C117" s="8"/>
      <c r="D117" s="9"/>
      <c r="E117" s="9"/>
      <c r="F117" s="9"/>
      <c r="G117" s="7"/>
      <c r="H117" s="7"/>
      <c r="I117" s="7"/>
      <c r="J117" s="7"/>
      <c r="K117" s="7"/>
      <c r="L117" s="7"/>
      <c r="M117" s="7"/>
      <c r="N117" s="7"/>
      <c r="O117" s="7"/>
      <c r="P117" s="7"/>
      <c r="Q117" s="7"/>
      <c r="R117" s="7"/>
      <c r="S117" s="7"/>
      <c r="T117" s="7"/>
      <c r="U117" s="7"/>
      <c r="V117" s="7"/>
      <c r="W117" s="7"/>
      <c r="X117" s="7"/>
      <c r="Y117" s="1"/>
      <c r="Z117" s="1"/>
    </row>
    <row r="118" spans="1:26" ht="15.75" customHeight="1">
      <c r="A118" s="7"/>
      <c r="B118" s="7"/>
      <c r="C118" s="8"/>
      <c r="D118" s="9"/>
      <c r="E118" s="9"/>
      <c r="F118" s="9"/>
      <c r="G118" s="7"/>
      <c r="H118" s="7"/>
      <c r="I118" s="7"/>
      <c r="J118" s="7"/>
      <c r="K118" s="7"/>
      <c r="L118" s="7"/>
      <c r="M118" s="7"/>
      <c r="N118" s="7"/>
      <c r="O118" s="7"/>
      <c r="P118" s="7"/>
      <c r="Q118" s="7"/>
      <c r="R118" s="7"/>
      <c r="S118" s="7"/>
      <c r="T118" s="7"/>
      <c r="U118" s="7"/>
      <c r="V118" s="7"/>
      <c r="W118" s="7"/>
      <c r="X118" s="7"/>
      <c r="Y118" s="1"/>
      <c r="Z118" s="1"/>
    </row>
    <row r="119" spans="1:26" ht="15.75" customHeight="1">
      <c r="A119" s="7"/>
      <c r="B119" s="7"/>
      <c r="C119" s="8"/>
      <c r="D119" s="9"/>
      <c r="E119" s="9"/>
      <c r="F119" s="9"/>
      <c r="G119" s="7"/>
      <c r="H119" s="7"/>
      <c r="I119" s="7"/>
      <c r="J119" s="7"/>
      <c r="K119" s="7"/>
      <c r="L119" s="7"/>
      <c r="M119" s="7"/>
      <c r="N119" s="7"/>
      <c r="O119" s="7"/>
      <c r="P119" s="7"/>
      <c r="Q119" s="7"/>
      <c r="R119" s="7"/>
      <c r="S119" s="7"/>
      <c r="T119" s="7"/>
      <c r="U119" s="7"/>
      <c r="V119" s="7"/>
      <c r="W119" s="7"/>
      <c r="X119" s="7"/>
      <c r="Y119" s="1"/>
      <c r="Z119" s="1"/>
    </row>
    <row r="120" spans="1:26" ht="15.75" customHeight="1">
      <c r="A120" s="7"/>
      <c r="B120" s="7"/>
      <c r="C120" s="8"/>
      <c r="D120" s="9"/>
      <c r="E120" s="9"/>
      <c r="F120" s="9"/>
      <c r="G120" s="7"/>
      <c r="H120" s="7"/>
      <c r="I120" s="7"/>
      <c r="J120" s="7"/>
      <c r="K120" s="7"/>
      <c r="L120" s="7"/>
      <c r="M120" s="7"/>
      <c r="N120" s="7"/>
      <c r="O120" s="7"/>
      <c r="P120" s="7"/>
      <c r="Q120" s="7"/>
      <c r="R120" s="7"/>
      <c r="S120" s="7"/>
      <c r="T120" s="7"/>
      <c r="U120" s="7"/>
      <c r="V120" s="7"/>
      <c r="W120" s="7"/>
      <c r="X120" s="7"/>
      <c r="Y120" s="1"/>
      <c r="Z120" s="1"/>
    </row>
    <row r="121" spans="1:26" ht="15.75" customHeight="1">
      <c r="A121" s="7"/>
      <c r="B121" s="7"/>
      <c r="C121" s="8"/>
      <c r="D121" s="9"/>
      <c r="E121" s="9"/>
      <c r="F121" s="9"/>
      <c r="G121" s="7"/>
      <c r="H121" s="7"/>
      <c r="I121" s="7"/>
      <c r="J121" s="7"/>
      <c r="K121" s="7"/>
      <c r="L121" s="7"/>
      <c r="M121" s="7"/>
      <c r="N121" s="7"/>
      <c r="O121" s="7"/>
      <c r="P121" s="7"/>
      <c r="Q121" s="7"/>
      <c r="R121" s="7"/>
      <c r="S121" s="7"/>
      <c r="T121" s="7"/>
      <c r="U121" s="7"/>
      <c r="V121" s="7"/>
      <c r="W121" s="7"/>
      <c r="X121" s="7"/>
      <c r="Y121" s="1"/>
      <c r="Z121" s="1"/>
    </row>
    <row r="122" spans="1:26" ht="15.75" customHeight="1">
      <c r="A122" s="7"/>
      <c r="B122" s="7"/>
      <c r="C122" s="8"/>
      <c r="D122" s="9"/>
      <c r="E122" s="9"/>
      <c r="F122" s="9"/>
      <c r="G122" s="7"/>
      <c r="H122" s="7"/>
      <c r="I122" s="7"/>
      <c r="J122" s="7"/>
      <c r="K122" s="7"/>
      <c r="L122" s="7"/>
      <c r="M122" s="7"/>
      <c r="N122" s="7"/>
      <c r="O122" s="7"/>
      <c r="P122" s="7"/>
      <c r="Q122" s="7"/>
      <c r="R122" s="7"/>
      <c r="S122" s="7"/>
      <c r="T122" s="7"/>
      <c r="U122" s="7"/>
      <c r="V122" s="7"/>
      <c r="W122" s="7"/>
      <c r="X122" s="7"/>
      <c r="Y122" s="1"/>
      <c r="Z122" s="1"/>
    </row>
    <row r="123" spans="1:26" ht="15.75" customHeight="1">
      <c r="A123" s="7"/>
      <c r="B123" s="7"/>
      <c r="C123" s="8"/>
      <c r="D123" s="9"/>
      <c r="E123" s="9"/>
      <c r="F123" s="9"/>
      <c r="G123" s="7"/>
      <c r="H123" s="7"/>
      <c r="I123" s="7"/>
      <c r="J123" s="7"/>
      <c r="K123" s="7"/>
      <c r="L123" s="7"/>
      <c r="M123" s="7"/>
      <c r="N123" s="7"/>
      <c r="O123" s="7"/>
      <c r="P123" s="7"/>
      <c r="Q123" s="7"/>
      <c r="R123" s="7"/>
      <c r="S123" s="7"/>
      <c r="T123" s="7"/>
      <c r="U123" s="7"/>
      <c r="V123" s="7"/>
      <c r="W123" s="7"/>
      <c r="X123" s="7"/>
      <c r="Y123" s="1"/>
      <c r="Z123" s="1"/>
    </row>
    <row r="124" spans="1:26" ht="15.75" customHeight="1">
      <c r="A124" s="7"/>
      <c r="B124" s="7"/>
      <c r="C124" s="8"/>
      <c r="D124" s="9"/>
      <c r="E124" s="9"/>
      <c r="F124" s="9"/>
      <c r="G124" s="7"/>
      <c r="H124" s="7"/>
      <c r="I124" s="7"/>
      <c r="J124" s="7"/>
      <c r="K124" s="7"/>
      <c r="L124" s="7"/>
      <c r="M124" s="7"/>
      <c r="N124" s="7"/>
      <c r="O124" s="7"/>
      <c r="P124" s="7"/>
      <c r="Q124" s="7"/>
      <c r="R124" s="7"/>
      <c r="S124" s="7"/>
      <c r="T124" s="7"/>
      <c r="U124" s="7"/>
      <c r="V124" s="7"/>
      <c r="W124" s="7"/>
      <c r="X124" s="7"/>
      <c r="Y124" s="1"/>
      <c r="Z124" s="1"/>
    </row>
    <row r="125" spans="1:26" ht="15.75" customHeight="1">
      <c r="A125" s="7"/>
      <c r="B125" s="7"/>
      <c r="C125" s="8"/>
      <c r="D125" s="9"/>
      <c r="E125" s="9"/>
      <c r="F125" s="9"/>
      <c r="G125" s="7"/>
      <c r="H125" s="7"/>
      <c r="I125" s="7"/>
      <c r="J125" s="7"/>
      <c r="K125" s="7"/>
      <c r="L125" s="7"/>
      <c r="M125" s="7"/>
      <c r="N125" s="7"/>
      <c r="O125" s="7"/>
      <c r="P125" s="7"/>
      <c r="Q125" s="7"/>
      <c r="R125" s="7"/>
      <c r="S125" s="7"/>
      <c r="T125" s="7"/>
      <c r="U125" s="7"/>
      <c r="V125" s="7"/>
      <c r="W125" s="7"/>
      <c r="X125" s="7"/>
      <c r="Y125" s="1"/>
      <c r="Z125" s="1"/>
    </row>
    <row r="126" spans="1:26" ht="15.75" customHeight="1">
      <c r="A126" s="7"/>
      <c r="B126" s="7"/>
      <c r="C126" s="8"/>
      <c r="D126" s="9"/>
      <c r="E126" s="9"/>
      <c r="F126" s="9"/>
      <c r="G126" s="7"/>
      <c r="H126" s="7"/>
      <c r="I126" s="7"/>
      <c r="J126" s="7"/>
      <c r="K126" s="7"/>
      <c r="L126" s="7"/>
      <c r="M126" s="7"/>
      <c r="N126" s="7"/>
      <c r="O126" s="7"/>
      <c r="P126" s="7"/>
      <c r="Q126" s="7"/>
      <c r="R126" s="7"/>
      <c r="S126" s="7"/>
      <c r="T126" s="7"/>
      <c r="U126" s="7"/>
      <c r="V126" s="7"/>
      <c r="W126" s="7"/>
      <c r="X126" s="7"/>
      <c r="Y126" s="1"/>
      <c r="Z126" s="1"/>
    </row>
    <row r="127" spans="1:26" ht="15.75" customHeight="1">
      <c r="A127" s="7"/>
      <c r="B127" s="7"/>
      <c r="C127" s="8"/>
      <c r="D127" s="9"/>
      <c r="E127" s="9"/>
      <c r="F127" s="9"/>
      <c r="G127" s="7"/>
      <c r="H127" s="7"/>
      <c r="I127" s="7"/>
      <c r="J127" s="7"/>
      <c r="K127" s="7"/>
      <c r="L127" s="7"/>
      <c r="M127" s="7"/>
      <c r="N127" s="7"/>
      <c r="O127" s="7"/>
      <c r="P127" s="7"/>
      <c r="Q127" s="7"/>
      <c r="R127" s="7"/>
      <c r="S127" s="7"/>
      <c r="T127" s="7"/>
      <c r="U127" s="7"/>
      <c r="V127" s="7"/>
      <c r="W127" s="7"/>
      <c r="X127" s="7"/>
      <c r="Y127" s="1"/>
      <c r="Z127" s="1"/>
    </row>
    <row r="128" spans="1:26" ht="15.75" customHeight="1">
      <c r="A128" s="7"/>
      <c r="B128" s="7"/>
      <c r="C128" s="8"/>
      <c r="D128" s="9"/>
      <c r="E128" s="9"/>
      <c r="F128" s="9"/>
      <c r="G128" s="7"/>
      <c r="H128" s="7"/>
      <c r="I128" s="7"/>
      <c r="J128" s="7"/>
      <c r="K128" s="7"/>
      <c r="L128" s="7"/>
      <c r="M128" s="7"/>
      <c r="N128" s="7"/>
      <c r="O128" s="7"/>
      <c r="P128" s="7"/>
      <c r="Q128" s="7"/>
      <c r="R128" s="7"/>
      <c r="S128" s="7"/>
      <c r="T128" s="7"/>
      <c r="U128" s="7"/>
      <c r="V128" s="7"/>
      <c r="W128" s="7"/>
      <c r="X128" s="7"/>
      <c r="Y128" s="1"/>
      <c r="Z128" s="1"/>
    </row>
    <row r="129" spans="1:26" ht="15.75" customHeight="1">
      <c r="A129" s="7"/>
      <c r="B129" s="7"/>
      <c r="C129" s="8"/>
      <c r="D129" s="9"/>
      <c r="E129" s="9"/>
      <c r="F129" s="9"/>
      <c r="G129" s="7"/>
      <c r="H129" s="7"/>
      <c r="I129" s="7"/>
      <c r="J129" s="7"/>
      <c r="K129" s="7"/>
      <c r="L129" s="7"/>
      <c r="M129" s="7"/>
      <c r="N129" s="7"/>
      <c r="O129" s="7"/>
      <c r="P129" s="7"/>
      <c r="Q129" s="7"/>
      <c r="R129" s="7"/>
      <c r="S129" s="7"/>
      <c r="T129" s="7"/>
      <c r="U129" s="7"/>
      <c r="V129" s="7"/>
      <c r="W129" s="7"/>
      <c r="X129" s="7"/>
      <c r="Y129" s="1"/>
      <c r="Z129" s="1"/>
    </row>
    <row r="130" spans="1:26" ht="15.75" customHeight="1">
      <c r="A130" s="7"/>
      <c r="B130" s="7"/>
      <c r="C130" s="8"/>
      <c r="D130" s="9"/>
      <c r="E130" s="9"/>
      <c r="F130" s="9"/>
      <c r="G130" s="7"/>
      <c r="H130" s="7"/>
      <c r="I130" s="7"/>
      <c r="J130" s="7"/>
      <c r="K130" s="7"/>
      <c r="L130" s="7"/>
      <c r="M130" s="7"/>
      <c r="N130" s="7"/>
      <c r="O130" s="7"/>
      <c r="P130" s="7"/>
      <c r="Q130" s="7"/>
      <c r="R130" s="7"/>
      <c r="S130" s="7"/>
      <c r="T130" s="7"/>
      <c r="U130" s="7"/>
      <c r="V130" s="7"/>
      <c r="W130" s="7"/>
      <c r="X130" s="7"/>
      <c r="Y130" s="1"/>
      <c r="Z130" s="1"/>
    </row>
    <row r="131" spans="1:26" ht="15.75" customHeight="1">
      <c r="A131" s="7"/>
      <c r="B131" s="7"/>
      <c r="C131" s="8"/>
      <c r="D131" s="9"/>
      <c r="E131" s="9"/>
      <c r="F131" s="9"/>
      <c r="G131" s="7"/>
      <c r="H131" s="7"/>
      <c r="I131" s="7"/>
      <c r="J131" s="7"/>
      <c r="K131" s="7"/>
      <c r="L131" s="7"/>
      <c r="M131" s="7"/>
      <c r="N131" s="7"/>
      <c r="O131" s="7"/>
      <c r="P131" s="7"/>
      <c r="Q131" s="7"/>
      <c r="R131" s="7"/>
      <c r="S131" s="7"/>
      <c r="T131" s="7"/>
      <c r="U131" s="7"/>
      <c r="V131" s="7"/>
      <c r="W131" s="7"/>
      <c r="X131" s="7"/>
      <c r="Y131" s="1"/>
      <c r="Z131" s="1"/>
    </row>
    <row r="132" spans="1:26" ht="15.75" customHeight="1">
      <c r="A132" s="7"/>
      <c r="B132" s="7"/>
      <c r="C132" s="8"/>
      <c r="D132" s="9"/>
      <c r="E132" s="9"/>
      <c r="F132" s="9"/>
      <c r="G132" s="7"/>
      <c r="H132" s="7"/>
      <c r="I132" s="7"/>
      <c r="J132" s="7"/>
      <c r="K132" s="7"/>
      <c r="L132" s="7"/>
      <c r="M132" s="7"/>
      <c r="N132" s="7"/>
      <c r="O132" s="7"/>
      <c r="P132" s="7"/>
      <c r="Q132" s="7"/>
      <c r="R132" s="7"/>
      <c r="S132" s="7"/>
      <c r="T132" s="7"/>
      <c r="U132" s="7"/>
      <c r="V132" s="7"/>
      <c r="W132" s="7"/>
      <c r="X132" s="7"/>
      <c r="Y132" s="1"/>
      <c r="Z132" s="1"/>
    </row>
    <row r="133" spans="1:26" ht="15.75" customHeight="1">
      <c r="A133" s="7"/>
      <c r="B133" s="7"/>
      <c r="C133" s="8"/>
      <c r="D133" s="9"/>
      <c r="E133" s="9"/>
      <c r="F133" s="9"/>
      <c r="G133" s="7"/>
      <c r="H133" s="7"/>
      <c r="I133" s="7"/>
      <c r="J133" s="7"/>
      <c r="K133" s="7"/>
      <c r="L133" s="7"/>
      <c r="M133" s="7"/>
      <c r="N133" s="7"/>
      <c r="O133" s="7"/>
      <c r="P133" s="7"/>
      <c r="Q133" s="7"/>
      <c r="R133" s="7"/>
      <c r="S133" s="7"/>
      <c r="T133" s="7"/>
      <c r="U133" s="7"/>
      <c r="V133" s="7"/>
      <c r="W133" s="7"/>
      <c r="X133" s="7"/>
      <c r="Y133" s="1"/>
      <c r="Z133" s="1"/>
    </row>
    <row r="134" spans="1:26" ht="15.75" customHeight="1">
      <c r="A134" s="7"/>
      <c r="B134" s="7"/>
      <c r="C134" s="8"/>
      <c r="D134" s="9"/>
      <c r="E134" s="9"/>
      <c r="F134" s="9"/>
      <c r="G134" s="7"/>
      <c r="H134" s="7"/>
      <c r="I134" s="7"/>
      <c r="J134" s="7"/>
      <c r="K134" s="7"/>
      <c r="L134" s="7"/>
      <c r="M134" s="7"/>
      <c r="N134" s="7"/>
      <c r="O134" s="7"/>
      <c r="P134" s="7"/>
      <c r="Q134" s="7"/>
      <c r="R134" s="7"/>
      <c r="S134" s="7"/>
      <c r="T134" s="7"/>
      <c r="U134" s="7"/>
      <c r="V134" s="7"/>
      <c r="W134" s="7"/>
      <c r="X134" s="7"/>
      <c r="Y134" s="1"/>
      <c r="Z134" s="1"/>
    </row>
    <row r="135" spans="1:26" ht="15.75" customHeight="1">
      <c r="A135" s="7"/>
      <c r="B135" s="7"/>
      <c r="C135" s="8"/>
      <c r="D135" s="9"/>
      <c r="E135" s="9"/>
      <c r="F135" s="9"/>
      <c r="G135" s="7"/>
      <c r="H135" s="7"/>
      <c r="I135" s="7"/>
      <c r="J135" s="7"/>
      <c r="K135" s="7"/>
      <c r="L135" s="7"/>
      <c r="M135" s="7"/>
      <c r="N135" s="7"/>
      <c r="O135" s="7"/>
      <c r="P135" s="7"/>
      <c r="Q135" s="7"/>
      <c r="R135" s="7"/>
      <c r="S135" s="7"/>
      <c r="T135" s="7"/>
      <c r="U135" s="7"/>
      <c r="V135" s="7"/>
      <c r="W135" s="7"/>
      <c r="X135" s="7"/>
      <c r="Y135" s="1"/>
      <c r="Z135" s="1"/>
    </row>
    <row r="136" spans="1:26" ht="15.75" customHeight="1">
      <c r="A136" s="7"/>
      <c r="B136" s="7"/>
      <c r="C136" s="8"/>
      <c r="D136" s="9"/>
      <c r="E136" s="9"/>
      <c r="F136" s="9"/>
      <c r="G136" s="7"/>
      <c r="H136" s="7"/>
      <c r="I136" s="7"/>
      <c r="J136" s="7"/>
      <c r="K136" s="7"/>
      <c r="L136" s="7"/>
      <c r="M136" s="7"/>
      <c r="N136" s="7"/>
      <c r="O136" s="7"/>
      <c r="P136" s="7"/>
      <c r="Q136" s="7"/>
      <c r="R136" s="7"/>
      <c r="S136" s="7"/>
      <c r="T136" s="7"/>
      <c r="U136" s="7"/>
      <c r="V136" s="7"/>
      <c r="W136" s="7"/>
      <c r="X136" s="7"/>
      <c r="Y136" s="1"/>
      <c r="Z136" s="1"/>
    </row>
    <row r="137" spans="1:26" ht="15.75" customHeight="1">
      <c r="A137" s="7"/>
      <c r="B137" s="7"/>
      <c r="C137" s="8"/>
      <c r="D137" s="9"/>
      <c r="E137" s="9"/>
      <c r="F137" s="9"/>
      <c r="G137" s="7"/>
      <c r="H137" s="7"/>
      <c r="I137" s="7"/>
      <c r="J137" s="7"/>
      <c r="K137" s="7"/>
      <c r="L137" s="7"/>
      <c r="M137" s="7"/>
      <c r="N137" s="7"/>
      <c r="O137" s="7"/>
      <c r="P137" s="7"/>
      <c r="Q137" s="7"/>
      <c r="R137" s="7"/>
      <c r="S137" s="7"/>
      <c r="T137" s="7"/>
      <c r="U137" s="7"/>
      <c r="V137" s="7"/>
      <c r="W137" s="7"/>
      <c r="X137" s="7"/>
      <c r="Y137" s="1"/>
      <c r="Z137" s="1"/>
    </row>
    <row r="138" spans="1:26" ht="15.75" customHeight="1">
      <c r="A138" s="7"/>
      <c r="B138" s="7"/>
      <c r="C138" s="8"/>
      <c r="D138" s="9"/>
      <c r="E138" s="9"/>
      <c r="F138" s="9"/>
      <c r="G138" s="7"/>
      <c r="H138" s="7"/>
      <c r="I138" s="7"/>
      <c r="J138" s="7"/>
      <c r="K138" s="7"/>
      <c r="L138" s="7"/>
      <c r="M138" s="7"/>
      <c r="N138" s="7"/>
      <c r="O138" s="7"/>
      <c r="P138" s="7"/>
      <c r="Q138" s="7"/>
      <c r="R138" s="7"/>
      <c r="S138" s="7"/>
      <c r="T138" s="7"/>
      <c r="U138" s="7"/>
      <c r="V138" s="7"/>
      <c r="W138" s="7"/>
      <c r="X138" s="7"/>
      <c r="Y138" s="1"/>
      <c r="Z138" s="1"/>
    </row>
    <row r="139" spans="1:26" ht="15.75" customHeight="1">
      <c r="A139" s="7"/>
      <c r="B139" s="7"/>
      <c r="C139" s="8"/>
      <c r="D139" s="9"/>
      <c r="E139" s="9"/>
      <c r="F139" s="9"/>
      <c r="G139" s="7"/>
      <c r="H139" s="7"/>
      <c r="I139" s="7"/>
      <c r="J139" s="7"/>
      <c r="K139" s="7"/>
      <c r="L139" s="7"/>
      <c r="M139" s="7"/>
      <c r="N139" s="7"/>
      <c r="O139" s="7"/>
      <c r="P139" s="7"/>
      <c r="Q139" s="7"/>
      <c r="R139" s="7"/>
      <c r="S139" s="7"/>
      <c r="T139" s="7"/>
      <c r="U139" s="7"/>
      <c r="V139" s="7"/>
      <c r="W139" s="7"/>
      <c r="X139" s="7"/>
      <c r="Y139" s="1"/>
      <c r="Z139" s="1"/>
    </row>
    <row r="140" spans="1:26" ht="15.75" customHeight="1">
      <c r="A140" s="7"/>
      <c r="B140" s="7"/>
      <c r="C140" s="8"/>
      <c r="D140" s="9"/>
      <c r="E140" s="9"/>
      <c r="F140" s="9"/>
      <c r="G140" s="7"/>
      <c r="H140" s="7"/>
      <c r="I140" s="7"/>
      <c r="J140" s="7"/>
      <c r="K140" s="7"/>
      <c r="L140" s="7"/>
      <c r="M140" s="7"/>
      <c r="N140" s="7"/>
      <c r="O140" s="7"/>
      <c r="P140" s="7"/>
      <c r="Q140" s="7"/>
      <c r="R140" s="7"/>
      <c r="S140" s="7"/>
      <c r="T140" s="7"/>
      <c r="U140" s="7"/>
      <c r="V140" s="7"/>
      <c r="W140" s="7"/>
      <c r="X140" s="7"/>
      <c r="Y140" s="1"/>
      <c r="Z140" s="1"/>
    </row>
    <row r="141" spans="1:26" ht="15.75" customHeight="1">
      <c r="A141" s="7"/>
      <c r="B141" s="7"/>
      <c r="C141" s="8"/>
      <c r="D141" s="9"/>
      <c r="E141" s="9"/>
      <c r="F141" s="9"/>
      <c r="G141" s="7"/>
      <c r="H141" s="7"/>
      <c r="I141" s="7"/>
      <c r="J141" s="7"/>
      <c r="K141" s="7"/>
      <c r="L141" s="7"/>
      <c r="M141" s="7"/>
      <c r="N141" s="7"/>
      <c r="O141" s="7"/>
      <c r="P141" s="7"/>
      <c r="Q141" s="7"/>
      <c r="R141" s="7"/>
      <c r="S141" s="7"/>
      <c r="T141" s="7"/>
      <c r="U141" s="7"/>
      <c r="V141" s="7"/>
      <c r="W141" s="7"/>
      <c r="X141" s="7"/>
      <c r="Y141" s="1"/>
      <c r="Z141" s="1"/>
    </row>
    <row r="142" spans="1:26" ht="15.75" customHeight="1">
      <c r="A142" s="7"/>
      <c r="B142" s="7"/>
      <c r="C142" s="8"/>
      <c r="D142" s="9"/>
      <c r="E142" s="9"/>
      <c r="F142" s="9"/>
      <c r="G142" s="7"/>
      <c r="H142" s="7"/>
      <c r="I142" s="7"/>
      <c r="J142" s="7"/>
      <c r="K142" s="7"/>
      <c r="L142" s="7"/>
      <c r="M142" s="7"/>
      <c r="N142" s="7"/>
      <c r="O142" s="7"/>
      <c r="P142" s="7"/>
      <c r="Q142" s="7"/>
      <c r="R142" s="7"/>
      <c r="S142" s="7"/>
      <c r="T142" s="7"/>
      <c r="U142" s="7"/>
      <c r="V142" s="7"/>
      <c r="W142" s="7"/>
      <c r="X142" s="7"/>
      <c r="Y142" s="1"/>
      <c r="Z142" s="1"/>
    </row>
    <row r="143" spans="1:26" ht="15.75" customHeight="1">
      <c r="A143" s="7"/>
      <c r="B143" s="7"/>
      <c r="C143" s="8"/>
      <c r="D143" s="9"/>
      <c r="E143" s="9"/>
      <c r="F143" s="9"/>
      <c r="G143" s="7"/>
      <c r="H143" s="7"/>
      <c r="I143" s="7"/>
      <c r="J143" s="7"/>
      <c r="K143" s="7"/>
      <c r="L143" s="7"/>
      <c r="M143" s="7"/>
      <c r="N143" s="7"/>
      <c r="O143" s="7"/>
      <c r="P143" s="7"/>
      <c r="Q143" s="7"/>
      <c r="R143" s="7"/>
      <c r="S143" s="7"/>
      <c r="T143" s="7"/>
      <c r="U143" s="7"/>
      <c r="V143" s="7"/>
      <c r="W143" s="7"/>
      <c r="X143" s="7"/>
      <c r="Y143" s="1"/>
      <c r="Z143" s="1"/>
    </row>
    <row r="144" spans="1:26" ht="15.75" customHeight="1">
      <c r="A144" s="7"/>
      <c r="B144" s="7"/>
      <c r="C144" s="8"/>
      <c r="D144" s="9"/>
      <c r="E144" s="9"/>
      <c r="F144" s="9"/>
      <c r="G144" s="7"/>
      <c r="H144" s="7"/>
      <c r="I144" s="7"/>
      <c r="J144" s="7"/>
      <c r="K144" s="7"/>
      <c r="L144" s="7"/>
      <c r="M144" s="7"/>
      <c r="N144" s="7"/>
      <c r="O144" s="7"/>
      <c r="P144" s="7"/>
      <c r="Q144" s="7"/>
      <c r="R144" s="7"/>
      <c r="S144" s="7"/>
      <c r="T144" s="7"/>
      <c r="U144" s="7"/>
      <c r="V144" s="7"/>
      <c r="W144" s="7"/>
      <c r="X144" s="7"/>
      <c r="Y144" s="1"/>
      <c r="Z144" s="1"/>
    </row>
    <row r="145" spans="1:26" ht="15.75" customHeight="1">
      <c r="A145" s="7"/>
      <c r="B145" s="7"/>
      <c r="C145" s="8"/>
      <c r="D145" s="9"/>
      <c r="E145" s="9"/>
      <c r="F145" s="9"/>
      <c r="G145" s="7"/>
      <c r="H145" s="7"/>
      <c r="I145" s="7"/>
      <c r="J145" s="7"/>
      <c r="K145" s="7"/>
      <c r="L145" s="7"/>
      <c r="M145" s="7"/>
      <c r="N145" s="7"/>
      <c r="O145" s="7"/>
      <c r="P145" s="7"/>
      <c r="Q145" s="7"/>
      <c r="R145" s="7"/>
      <c r="S145" s="7"/>
      <c r="T145" s="7"/>
      <c r="U145" s="7"/>
      <c r="V145" s="7"/>
      <c r="W145" s="7"/>
      <c r="X145" s="7"/>
      <c r="Y145" s="1"/>
      <c r="Z145" s="1"/>
    </row>
    <row r="146" spans="1:26" ht="15.75" customHeight="1">
      <c r="A146" s="7"/>
      <c r="B146" s="7"/>
      <c r="C146" s="8"/>
      <c r="D146" s="9"/>
      <c r="E146" s="9"/>
      <c r="F146" s="9"/>
      <c r="G146" s="7"/>
      <c r="H146" s="7"/>
      <c r="I146" s="7"/>
      <c r="J146" s="7"/>
      <c r="K146" s="7"/>
      <c r="L146" s="7"/>
      <c r="M146" s="7"/>
      <c r="N146" s="7"/>
      <c r="O146" s="7"/>
      <c r="P146" s="7"/>
      <c r="Q146" s="7"/>
      <c r="R146" s="7"/>
      <c r="S146" s="7"/>
      <c r="T146" s="7"/>
      <c r="U146" s="7"/>
      <c r="V146" s="7"/>
      <c r="W146" s="7"/>
      <c r="X146" s="7"/>
      <c r="Y146" s="1"/>
      <c r="Z146" s="1"/>
    </row>
    <row r="147" spans="1:26" ht="15.75" customHeight="1">
      <c r="A147" s="7"/>
      <c r="B147" s="7"/>
      <c r="C147" s="8"/>
      <c r="D147" s="9"/>
      <c r="E147" s="9"/>
      <c r="F147" s="9"/>
      <c r="G147" s="7"/>
      <c r="H147" s="7"/>
      <c r="I147" s="7"/>
      <c r="J147" s="7"/>
      <c r="K147" s="7"/>
      <c r="L147" s="7"/>
      <c r="M147" s="7"/>
      <c r="N147" s="7"/>
      <c r="O147" s="7"/>
      <c r="P147" s="7"/>
      <c r="Q147" s="7"/>
      <c r="R147" s="7"/>
      <c r="S147" s="7"/>
      <c r="T147" s="7"/>
      <c r="U147" s="7"/>
      <c r="V147" s="7"/>
      <c r="W147" s="7"/>
      <c r="X147" s="7"/>
      <c r="Y147" s="1"/>
      <c r="Z147" s="1"/>
    </row>
    <row r="148" spans="1:26" ht="15.75" customHeight="1">
      <c r="A148" s="7"/>
      <c r="B148" s="7"/>
      <c r="C148" s="8"/>
      <c r="D148" s="9"/>
      <c r="E148" s="9"/>
      <c r="F148" s="9"/>
      <c r="G148" s="7"/>
      <c r="H148" s="7"/>
      <c r="I148" s="7"/>
      <c r="J148" s="7"/>
      <c r="K148" s="7"/>
      <c r="L148" s="7"/>
      <c r="M148" s="7"/>
      <c r="N148" s="7"/>
      <c r="O148" s="7"/>
      <c r="P148" s="7"/>
      <c r="Q148" s="7"/>
      <c r="R148" s="7"/>
      <c r="S148" s="7"/>
      <c r="T148" s="7"/>
      <c r="U148" s="7"/>
      <c r="V148" s="7"/>
      <c r="W148" s="7"/>
      <c r="X148" s="7"/>
      <c r="Y148" s="1"/>
      <c r="Z148" s="1"/>
    </row>
    <row r="149" spans="1:26" ht="15.75" customHeight="1">
      <c r="A149" s="7"/>
      <c r="B149" s="7"/>
      <c r="C149" s="8"/>
      <c r="D149" s="9"/>
      <c r="E149" s="9"/>
      <c r="F149" s="9"/>
      <c r="G149" s="7"/>
      <c r="H149" s="7"/>
      <c r="I149" s="7"/>
      <c r="J149" s="7"/>
      <c r="K149" s="7"/>
      <c r="L149" s="7"/>
      <c r="M149" s="7"/>
      <c r="N149" s="7"/>
      <c r="O149" s="7"/>
      <c r="P149" s="7"/>
      <c r="Q149" s="7"/>
      <c r="R149" s="7"/>
      <c r="S149" s="7"/>
      <c r="T149" s="7"/>
      <c r="U149" s="7"/>
      <c r="V149" s="7"/>
      <c r="W149" s="7"/>
      <c r="X149" s="7"/>
      <c r="Y149" s="1"/>
      <c r="Z149" s="1"/>
    </row>
    <row r="150" spans="1:26" ht="15.75" customHeight="1">
      <c r="A150" s="7"/>
      <c r="B150" s="7"/>
      <c r="C150" s="8"/>
      <c r="D150" s="9"/>
      <c r="E150" s="9"/>
      <c r="F150" s="9"/>
      <c r="G150" s="7"/>
      <c r="H150" s="7"/>
      <c r="I150" s="7"/>
      <c r="J150" s="7"/>
      <c r="K150" s="7"/>
      <c r="L150" s="7"/>
      <c r="M150" s="7"/>
      <c r="N150" s="7"/>
      <c r="O150" s="7"/>
      <c r="P150" s="7"/>
      <c r="Q150" s="7"/>
      <c r="R150" s="7"/>
      <c r="S150" s="7"/>
      <c r="T150" s="7"/>
      <c r="U150" s="7"/>
      <c r="V150" s="7"/>
      <c r="W150" s="7"/>
      <c r="X150" s="7"/>
      <c r="Y150" s="1"/>
      <c r="Z150" s="1"/>
    </row>
    <row r="151" spans="1:26" ht="15.75" customHeight="1">
      <c r="A151" s="7"/>
      <c r="B151" s="7"/>
      <c r="C151" s="8"/>
      <c r="D151" s="9"/>
      <c r="E151" s="9"/>
      <c r="F151" s="9"/>
      <c r="G151" s="7"/>
      <c r="H151" s="7"/>
      <c r="I151" s="7"/>
      <c r="J151" s="7"/>
      <c r="K151" s="7"/>
      <c r="L151" s="7"/>
      <c r="M151" s="7"/>
      <c r="N151" s="7"/>
      <c r="O151" s="7"/>
      <c r="P151" s="7"/>
      <c r="Q151" s="7"/>
      <c r="R151" s="7"/>
      <c r="S151" s="7"/>
      <c r="T151" s="7"/>
      <c r="U151" s="7"/>
      <c r="V151" s="7"/>
      <c r="W151" s="7"/>
      <c r="X151" s="7"/>
      <c r="Y151" s="1"/>
      <c r="Z151" s="1"/>
    </row>
    <row r="152" spans="1:26" ht="15.75" customHeight="1">
      <c r="A152" s="7"/>
      <c r="B152" s="7"/>
      <c r="C152" s="8"/>
      <c r="D152" s="9"/>
      <c r="E152" s="9"/>
      <c r="F152" s="9"/>
      <c r="G152" s="7"/>
      <c r="H152" s="7"/>
      <c r="I152" s="7"/>
      <c r="J152" s="7"/>
      <c r="K152" s="7"/>
      <c r="L152" s="7"/>
      <c r="M152" s="7"/>
      <c r="N152" s="7"/>
      <c r="O152" s="7"/>
      <c r="P152" s="7"/>
      <c r="Q152" s="7"/>
      <c r="R152" s="7"/>
      <c r="S152" s="7"/>
      <c r="T152" s="7"/>
      <c r="U152" s="7"/>
      <c r="V152" s="7"/>
      <c r="W152" s="7"/>
      <c r="X152" s="7"/>
      <c r="Y152" s="1"/>
      <c r="Z152" s="1"/>
    </row>
    <row r="153" spans="1:26" ht="15.75" customHeight="1">
      <c r="A153" s="7"/>
      <c r="B153" s="7"/>
      <c r="C153" s="8"/>
      <c r="D153" s="9"/>
      <c r="E153" s="9"/>
      <c r="F153" s="9"/>
      <c r="G153" s="7"/>
      <c r="H153" s="7"/>
      <c r="I153" s="7"/>
      <c r="J153" s="7"/>
      <c r="K153" s="7"/>
      <c r="L153" s="7"/>
      <c r="M153" s="7"/>
      <c r="N153" s="7"/>
      <c r="O153" s="7"/>
      <c r="P153" s="7"/>
      <c r="Q153" s="7"/>
      <c r="R153" s="7"/>
      <c r="S153" s="7"/>
      <c r="T153" s="7"/>
      <c r="U153" s="7"/>
      <c r="V153" s="7"/>
      <c r="W153" s="7"/>
      <c r="X153" s="7"/>
      <c r="Y153" s="1"/>
      <c r="Z153" s="1"/>
    </row>
    <row r="154" spans="1:26" ht="15.75" customHeight="1">
      <c r="A154" s="7"/>
      <c r="B154" s="7"/>
      <c r="C154" s="8"/>
      <c r="D154" s="9"/>
      <c r="E154" s="9"/>
      <c r="F154" s="9"/>
      <c r="G154" s="7"/>
      <c r="H154" s="7"/>
      <c r="I154" s="7"/>
      <c r="J154" s="7"/>
      <c r="K154" s="7"/>
      <c r="L154" s="7"/>
      <c r="M154" s="7"/>
      <c r="N154" s="7"/>
      <c r="O154" s="7"/>
      <c r="P154" s="7"/>
      <c r="Q154" s="7"/>
      <c r="R154" s="7"/>
      <c r="S154" s="7"/>
      <c r="T154" s="7"/>
      <c r="U154" s="7"/>
      <c r="V154" s="7"/>
      <c r="W154" s="7"/>
      <c r="X154" s="7"/>
      <c r="Y154" s="1"/>
      <c r="Z154" s="1"/>
    </row>
    <row r="155" spans="1:26" ht="15.75" customHeight="1">
      <c r="A155" s="7"/>
      <c r="B155" s="7"/>
      <c r="C155" s="8"/>
      <c r="D155" s="9"/>
      <c r="E155" s="9"/>
      <c r="F155" s="9"/>
      <c r="G155" s="7"/>
      <c r="H155" s="7"/>
      <c r="I155" s="7"/>
      <c r="J155" s="7"/>
      <c r="K155" s="7"/>
      <c r="L155" s="7"/>
      <c r="M155" s="7"/>
      <c r="N155" s="7"/>
      <c r="O155" s="7"/>
      <c r="P155" s="7"/>
      <c r="Q155" s="7"/>
      <c r="R155" s="7"/>
      <c r="S155" s="7"/>
      <c r="T155" s="7"/>
      <c r="U155" s="7"/>
      <c r="V155" s="7"/>
      <c r="W155" s="7"/>
      <c r="X155" s="7"/>
      <c r="Y155" s="1"/>
      <c r="Z155" s="1"/>
    </row>
    <row r="156" spans="1:26" ht="15.75" customHeight="1">
      <c r="A156" s="7"/>
      <c r="B156" s="7"/>
      <c r="C156" s="8"/>
      <c r="D156" s="9"/>
      <c r="E156" s="9"/>
      <c r="F156" s="9"/>
      <c r="G156" s="7"/>
      <c r="H156" s="7"/>
      <c r="I156" s="7"/>
      <c r="J156" s="7"/>
      <c r="K156" s="7"/>
      <c r="L156" s="7"/>
      <c r="M156" s="7"/>
      <c r="N156" s="7"/>
      <c r="O156" s="7"/>
      <c r="P156" s="7"/>
      <c r="Q156" s="7"/>
      <c r="R156" s="7"/>
      <c r="S156" s="7"/>
      <c r="T156" s="7"/>
      <c r="U156" s="7"/>
      <c r="V156" s="7"/>
      <c r="W156" s="7"/>
      <c r="X156" s="7"/>
      <c r="Y156" s="1"/>
      <c r="Z156" s="1"/>
    </row>
    <row r="157" spans="1:26" ht="15.75" customHeight="1">
      <c r="A157" s="7"/>
      <c r="B157" s="7"/>
      <c r="C157" s="8"/>
      <c r="D157" s="9"/>
      <c r="E157" s="9"/>
      <c r="F157" s="9"/>
      <c r="G157" s="7"/>
      <c r="H157" s="7"/>
      <c r="I157" s="7"/>
      <c r="J157" s="7"/>
      <c r="K157" s="7"/>
      <c r="L157" s="7"/>
      <c r="M157" s="7"/>
      <c r="N157" s="7"/>
      <c r="O157" s="7"/>
      <c r="P157" s="7"/>
      <c r="Q157" s="7"/>
      <c r="R157" s="7"/>
      <c r="S157" s="7"/>
      <c r="T157" s="7"/>
      <c r="U157" s="7"/>
      <c r="V157" s="7"/>
      <c r="W157" s="7"/>
      <c r="X157" s="7"/>
      <c r="Y157" s="1"/>
      <c r="Z157" s="1"/>
    </row>
    <row r="158" spans="1:26" ht="15.75" customHeight="1">
      <c r="A158" s="7"/>
      <c r="B158" s="7"/>
      <c r="C158" s="8"/>
      <c r="D158" s="9"/>
      <c r="E158" s="9"/>
      <c r="F158" s="9"/>
      <c r="G158" s="7"/>
      <c r="H158" s="7"/>
      <c r="I158" s="7"/>
      <c r="J158" s="7"/>
      <c r="K158" s="7"/>
      <c r="L158" s="7"/>
      <c r="M158" s="7"/>
      <c r="N158" s="7"/>
      <c r="O158" s="7"/>
      <c r="P158" s="7"/>
      <c r="Q158" s="7"/>
      <c r="R158" s="7"/>
      <c r="S158" s="7"/>
      <c r="T158" s="7"/>
      <c r="U158" s="7"/>
      <c r="V158" s="7"/>
      <c r="W158" s="7"/>
      <c r="X158" s="7"/>
      <c r="Y158" s="1"/>
      <c r="Z158" s="1"/>
    </row>
    <row r="159" spans="1:26" ht="15.75" customHeight="1">
      <c r="A159" s="7"/>
      <c r="B159" s="7"/>
      <c r="C159" s="8"/>
      <c r="D159" s="9"/>
      <c r="E159" s="9"/>
      <c r="F159" s="9"/>
      <c r="G159" s="7"/>
      <c r="H159" s="7"/>
      <c r="I159" s="7"/>
      <c r="J159" s="7"/>
      <c r="K159" s="7"/>
      <c r="L159" s="7"/>
      <c r="M159" s="7"/>
      <c r="N159" s="7"/>
      <c r="O159" s="7"/>
      <c r="P159" s="7"/>
      <c r="Q159" s="7"/>
      <c r="R159" s="7"/>
      <c r="S159" s="7"/>
      <c r="T159" s="7"/>
      <c r="U159" s="7"/>
      <c r="V159" s="7"/>
      <c r="W159" s="7"/>
      <c r="X159" s="7"/>
      <c r="Y159" s="1"/>
      <c r="Z159" s="1"/>
    </row>
    <row r="160" spans="1:26" ht="15.75" customHeight="1">
      <c r="A160" s="7"/>
      <c r="B160" s="7"/>
      <c r="C160" s="8"/>
      <c r="D160" s="9"/>
      <c r="E160" s="9"/>
      <c r="F160" s="9"/>
      <c r="G160" s="7"/>
      <c r="H160" s="7"/>
      <c r="I160" s="7"/>
      <c r="J160" s="7"/>
      <c r="K160" s="7"/>
      <c r="L160" s="7"/>
      <c r="M160" s="7"/>
      <c r="N160" s="7"/>
      <c r="O160" s="7"/>
      <c r="P160" s="7"/>
      <c r="Q160" s="7"/>
      <c r="R160" s="7"/>
      <c r="S160" s="7"/>
      <c r="T160" s="7"/>
      <c r="U160" s="7"/>
      <c r="V160" s="7"/>
      <c r="W160" s="7"/>
      <c r="X160" s="7"/>
      <c r="Y160" s="1"/>
      <c r="Z160" s="1"/>
    </row>
    <row r="161" spans="1:26" ht="15.75" customHeight="1">
      <c r="A161" s="7"/>
      <c r="B161" s="7"/>
      <c r="C161" s="8"/>
      <c r="D161" s="9"/>
      <c r="E161" s="9"/>
      <c r="F161" s="9"/>
      <c r="G161" s="7"/>
      <c r="H161" s="7"/>
      <c r="I161" s="7"/>
      <c r="J161" s="7"/>
      <c r="K161" s="7"/>
      <c r="L161" s="7"/>
      <c r="M161" s="7"/>
      <c r="N161" s="7"/>
      <c r="O161" s="7"/>
      <c r="P161" s="7"/>
      <c r="Q161" s="7"/>
      <c r="R161" s="7"/>
      <c r="S161" s="7"/>
      <c r="T161" s="7"/>
      <c r="U161" s="7"/>
      <c r="V161" s="7"/>
      <c r="W161" s="7"/>
      <c r="X161" s="7"/>
      <c r="Y161" s="1"/>
      <c r="Z161" s="1"/>
    </row>
    <row r="162" spans="1:26" ht="15.75" customHeight="1">
      <c r="A162" s="7"/>
      <c r="B162" s="7"/>
      <c r="C162" s="8"/>
      <c r="D162" s="9"/>
      <c r="E162" s="9"/>
      <c r="F162" s="9"/>
      <c r="G162" s="7"/>
      <c r="H162" s="7"/>
      <c r="I162" s="7"/>
      <c r="J162" s="7"/>
      <c r="K162" s="7"/>
      <c r="L162" s="7"/>
      <c r="M162" s="7"/>
      <c r="N162" s="7"/>
      <c r="O162" s="7"/>
      <c r="P162" s="7"/>
      <c r="Q162" s="7"/>
      <c r="R162" s="7"/>
      <c r="S162" s="7"/>
      <c r="T162" s="7"/>
      <c r="U162" s="7"/>
      <c r="V162" s="7"/>
      <c r="W162" s="7"/>
      <c r="X162" s="7"/>
      <c r="Y162" s="1"/>
      <c r="Z162" s="1"/>
    </row>
    <row r="163" spans="1:26" ht="15.75" customHeight="1">
      <c r="A163" s="7"/>
      <c r="B163" s="7"/>
      <c r="C163" s="8"/>
      <c r="D163" s="9"/>
      <c r="E163" s="9"/>
      <c r="F163" s="9"/>
      <c r="G163" s="7"/>
      <c r="H163" s="7"/>
      <c r="I163" s="7"/>
      <c r="J163" s="7"/>
      <c r="K163" s="7"/>
      <c r="L163" s="7"/>
      <c r="M163" s="7"/>
      <c r="N163" s="7"/>
      <c r="O163" s="7"/>
      <c r="P163" s="7"/>
      <c r="Q163" s="7"/>
      <c r="R163" s="7"/>
      <c r="S163" s="7"/>
      <c r="T163" s="7"/>
      <c r="U163" s="7"/>
      <c r="V163" s="7"/>
      <c r="W163" s="7"/>
      <c r="X163" s="7"/>
      <c r="Y163" s="1"/>
      <c r="Z163" s="1"/>
    </row>
    <row r="164" spans="1:26" ht="15.75" customHeight="1">
      <c r="A164" s="7"/>
      <c r="B164" s="7"/>
      <c r="C164" s="8"/>
      <c r="D164" s="9"/>
      <c r="E164" s="9"/>
      <c r="F164" s="9"/>
      <c r="G164" s="7"/>
      <c r="H164" s="7"/>
      <c r="I164" s="7"/>
      <c r="J164" s="7"/>
      <c r="K164" s="7"/>
      <c r="L164" s="7"/>
      <c r="M164" s="7"/>
      <c r="N164" s="7"/>
      <c r="O164" s="7"/>
      <c r="P164" s="7"/>
      <c r="Q164" s="7"/>
      <c r="R164" s="7"/>
      <c r="S164" s="7"/>
      <c r="T164" s="7"/>
      <c r="U164" s="7"/>
      <c r="V164" s="7"/>
      <c r="W164" s="7"/>
      <c r="X164" s="7"/>
      <c r="Y164" s="1"/>
      <c r="Z164" s="1"/>
    </row>
    <row r="165" spans="1:26" ht="15.75" customHeight="1">
      <c r="A165" s="7"/>
      <c r="B165" s="7"/>
      <c r="C165" s="8"/>
      <c r="D165" s="9"/>
      <c r="E165" s="9"/>
      <c r="F165" s="9"/>
      <c r="G165" s="7"/>
      <c r="H165" s="7"/>
      <c r="I165" s="7"/>
      <c r="J165" s="7"/>
      <c r="K165" s="7"/>
      <c r="L165" s="7"/>
      <c r="M165" s="7"/>
      <c r="N165" s="7"/>
      <c r="O165" s="7"/>
      <c r="P165" s="7"/>
      <c r="Q165" s="7"/>
      <c r="R165" s="7"/>
      <c r="S165" s="7"/>
      <c r="T165" s="7"/>
      <c r="U165" s="7"/>
      <c r="V165" s="7"/>
      <c r="W165" s="7"/>
      <c r="X165" s="7"/>
      <c r="Y165" s="1"/>
      <c r="Z165" s="1"/>
    </row>
    <row r="166" spans="1:26" ht="15.75" customHeight="1">
      <c r="A166" s="7"/>
      <c r="B166" s="7"/>
      <c r="C166" s="8"/>
      <c r="D166" s="9"/>
      <c r="E166" s="9"/>
      <c r="F166" s="9"/>
      <c r="G166" s="7"/>
      <c r="H166" s="7"/>
      <c r="I166" s="7"/>
      <c r="J166" s="7"/>
      <c r="K166" s="7"/>
      <c r="L166" s="7"/>
      <c r="M166" s="7"/>
      <c r="N166" s="7"/>
      <c r="O166" s="7"/>
      <c r="P166" s="7"/>
      <c r="Q166" s="7"/>
      <c r="R166" s="7"/>
      <c r="S166" s="7"/>
      <c r="T166" s="7"/>
      <c r="U166" s="7"/>
      <c r="V166" s="7"/>
      <c r="W166" s="7"/>
      <c r="X166" s="7"/>
      <c r="Y166" s="1"/>
      <c r="Z166" s="1"/>
    </row>
    <row r="167" spans="1:26" ht="15.75" customHeight="1">
      <c r="A167" s="7"/>
      <c r="B167" s="7"/>
      <c r="C167" s="8"/>
      <c r="D167" s="9"/>
      <c r="E167" s="9"/>
      <c r="F167" s="9"/>
      <c r="G167" s="7"/>
      <c r="H167" s="7"/>
      <c r="I167" s="7"/>
      <c r="J167" s="7"/>
      <c r="K167" s="7"/>
      <c r="L167" s="7"/>
      <c r="M167" s="7"/>
      <c r="N167" s="7"/>
      <c r="O167" s="7"/>
      <c r="P167" s="7"/>
      <c r="Q167" s="7"/>
      <c r="R167" s="7"/>
      <c r="S167" s="7"/>
      <c r="T167" s="7"/>
      <c r="U167" s="7"/>
      <c r="V167" s="7"/>
      <c r="W167" s="7"/>
      <c r="X167" s="7"/>
      <c r="Y167" s="1"/>
      <c r="Z167" s="1"/>
    </row>
    <row r="168" spans="1:26" ht="15.75" customHeight="1">
      <c r="A168" s="7"/>
      <c r="B168" s="7"/>
      <c r="C168" s="8"/>
      <c r="D168" s="9"/>
      <c r="E168" s="9"/>
      <c r="F168" s="9"/>
      <c r="G168" s="7"/>
      <c r="H168" s="7"/>
      <c r="I168" s="7"/>
      <c r="J168" s="7"/>
      <c r="K168" s="7"/>
      <c r="L168" s="7"/>
      <c r="M168" s="7"/>
      <c r="N168" s="7"/>
      <c r="O168" s="7"/>
      <c r="P168" s="7"/>
      <c r="Q168" s="7"/>
      <c r="R168" s="7"/>
      <c r="S168" s="7"/>
      <c r="T168" s="7"/>
      <c r="U168" s="7"/>
      <c r="V168" s="7"/>
      <c r="W168" s="7"/>
      <c r="X168" s="7"/>
      <c r="Y168" s="1"/>
      <c r="Z168" s="1"/>
    </row>
    <row r="169" spans="1:26" ht="15.75" customHeight="1">
      <c r="A169" s="7"/>
      <c r="B169" s="7"/>
      <c r="C169" s="8"/>
      <c r="D169" s="9"/>
      <c r="E169" s="9"/>
      <c r="F169" s="9"/>
      <c r="G169" s="7"/>
      <c r="H169" s="7"/>
      <c r="I169" s="7"/>
      <c r="J169" s="7"/>
      <c r="K169" s="7"/>
      <c r="L169" s="7"/>
      <c r="M169" s="7"/>
      <c r="N169" s="7"/>
      <c r="O169" s="7"/>
      <c r="P169" s="7"/>
      <c r="Q169" s="7"/>
      <c r="R169" s="7"/>
      <c r="S169" s="7"/>
      <c r="T169" s="7"/>
      <c r="U169" s="7"/>
      <c r="V169" s="7"/>
      <c r="W169" s="7"/>
      <c r="X169" s="7"/>
      <c r="Y169" s="1"/>
      <c r="Z169" s="1"/>
    </row>
    <row r="170" spans="1:26" ht="15.75" customHeight="1">
      <c r="A170" s="7"/>
      <c r="B170" s="7"/>
      <c r="C170" s="8"/>
      <c r="D170" s="9"/>
      <c r="E170" s="9"/>
      <c r="F170" s="9"/>
      <c r="G170" s="7"/>
      <c r="H170" s="7"/>
      <c r="I170" s="7"/>
      <c r="J170" s="7"/>
      <c r="K170" s="7"/>
      <c r="L170" s="7"/>
      <c r="M170" s="7"/>
      <c r="N170" s="7"/>
      <c r="O170" s="7"/>
      <c r="P170" s="7"/>
      <c r="Q170" s="7"/>
      <c r="R170" s="7"/>
      <c r="S170" s="7"/>
      <c r="T170" s="7"/>
      <c r="U170" s="7"/>
      <c r="V170" s="7"/>
      <c r="W170" s="7"/>
      <c r="X170" s="7"/>
      <c r="Y170" s="1"/>
      <c r="Z170" s="1"/>
    </row>
    <row r="171" spans="1:26" ht="15.75" customHeight="1">
      <c r="A171" s="7"/>
      <c r="B171" s="7"/>
      <c r="C171" s="8"/>
      <c r="D171" s="9"/>
      <c r="E171" s="9"/>
      <c r="F171" s="9"/>
      <c r="G171" s="7"/>
      <c r="H171" s="7"/>
      <c r="I171" s="7"/>
      <c r="J171" s="7"/>
      <c r="K171" s="7"/>
      <c r="L171" s="7"/>
      <c r="M171" s="7"/>
      <c r="N171" s="7"/>
      <c r="O171" s="7"/>
      <c r="P171" s="7"/>
      <c r="Q171" s="7"/>
      <c r="R171" s="7"/>
      <c r="S171" s="7"/>
      <c r="T171" s="7"/>
      <c r="U171" s="7"/>
      <c r="V171" s="7"/>
      <c r="W171" s="7"/>
      <c r="X171" s="7"/>
      <c r="Y171" s="1"/>
      <c r="Z171" s="1"/>
    </row>
    <row r="172" spans="1:26" ht="15.75" customHeight="1">
      <c r="A172" s="7"/>
      <c r="B172" s="7"/>
      <c r="C172" s="8"/>
      <c r="D172" s="9"/>
      <c r="E172" s="9"/>
      <c r="F172" s="9"/>
      <c r="G172" s="7"/>
      <c r="H172" s="7"/>
      <c r="I172" s="7"/>
      <c r="J172" s="7"/>
      <c r="K172" s="7"/>
      <c r="L172" s="7"/>
      <c r="M172" s="7"/>
      <c r="N172" s="7"/>
      <c r="O172" s="7"/>
      <c r="P172" s="7"/>
      <c r="Q172" s="7"/>
      <c r="R172" s="7"/>
      <c r="S172" s="7"/>
      <c r="T172" s="7"/>
      <c r="U172" s="7"/>
      <c r="V172" s="7"/>
      <c r="W172" s="7"/>
      <c r="X172" s="7"/>
      <c r="Y172" s="1"/>
      <c r="Z172" s="1"/>
    </row>
    <row r="173" spans="1:26" ht="15.75" customHeight="1">
      <c r="A173" s="7"/>
      <c r="B173" s="7"/>
      <c r="C173" s="8"/>
      <c r="D173" s="9"/>
      <c r="E173" s="9"/>
      <c r="F173" s="9"/>
      <c r="G173" s="7"/>
      <c r="H173" s="7"/>
      <c r="I173" s="7"/>
      <c r="J173" s="7"/>
      <c r="K173" s="7"/>
      <c r="L173" s="7"/>
      <c r="M173" s="7"/>
      <c r="N173" s="7"/>
      <c r="O173" s="7"/>
      <c r="P173" s="7"/>
      <c r="Q173" s="7"/>
      <c r="R173" s="7"/>
      <c r="S173" s="7"/>
      <c r="T173" s="7"/>
      <c r="U173" s="7"/>
      <c r="V173" s="7"/>
      <c r="W173" s="7"/>
      <c r="X173" s="7"/>
      <c r="Y173" s="1"/>
      <c r="Z173" s="1"/>
    </row>
    <row r="174" spans="1:26" ht="15.75" customHeight="1">
      <c r="A174" s="7"/>
      <c r="B174" s="7"/>
      <c r="C174" s="8"/>
      <c r="D174" s="9"/>
      <c r="E174" s="9"/>
      <c r="F174" s="9"/>
      <c r="G174" s="7"/>
      <c r="H174" s="7"/>
      <c r="I174" s="7"/>
      <c r="J174" s="7"/>
      <c r="K174" s="7"/>
      <c r="L174" s="7"/>
      <c r="M174" s="7"/>
      <c r="N174" s="7"/>
      <c r="O174" s="7"/>
      <c r="P174" s="7"/>
      <c r="Q174" s="7"/>
      <c r="R174" s="7"/>
      <c r="S174" s="7"/>
      <c r="T174" s="7"/>
      <c r="U174" s="7"/>
      <c r="V174" s="7"/>
      <c r="W174" s="7"/>
      <c r="X174" s="7"/>
      <c r="Y174" s="1"/>
      <c r="Z174" s="1"/>
    </row>
    <row r="175" spans="1:26" ht="15.75" customHeight="1">
      <c r="A175" s="7"/>
      <c r="B175" s="7"/>
      <c r="C175" s="8"/>
      <c r="D175" s="9"/>
      <c r="E175" s="9"/>
      <c r="F175" s="9"/>
      <c r="G175" s="7"/>
      <c r="H175" s="7"/>
      <c r="I175" s="7"/>
      <c r="J175" s="7"/>
      <c r="K175" s="7"/>
      <c r="L175" s="7"/>
      <c r="M175" s="7"/>
      <c r="N175" s="7"/>
      <c r="O175" s="7"/>
      <c r="P175" s="7"/>
      <c r="Q175" s="7"/>
      <c r="R175" s="7"/>
      <c r="S175" s="7"/>
      <c r="T175" s="7"/>
      <c r="U175" s="7"/>
      <c r="V175" s="7"/>
      <c r="W175" s="7"/>
      <c r="X175" s="7"/>
      <c r="Y175" s="1"/>
      <c r="Z175" s="1"/>
    </row>
    <row r="176" spans="1:26" ht="15.75" customHeight="1">
      <c r="A176" s="7"/>
      <c r="B176" s="7"/>
      <c r="C176" s="8"/>
      <c r="D176" s="9"/>
      <c r="E176" s="9"/>
      <c r="F176" s="9"/>
      <c r="G176" s="7"/>
      <c r="H176" s="7"/>
      <c r="I176" s="7"/>
      <c r="J176" s="7"/>
      <c r="K176" s="7"/>
      <c r="L176" s="7"/>
      <c r="M176" s="7"/>
      <c r="N176" s="7"/>
      <c r="O176" s="7"/>
      <c r="P176" s="7"/>
      <c r="Q176" s="7"/>
      <c r="R176" s="7"/>
      <c r="S176" s="7"/>
      <c r="T176" s="7"/>
      <c r="U176" s="7"/>
      <c r="V176" s="7"/>
      <c r="W176" s="7"/>
      <c r="X176" s="7"/>
      <c r="Y176" s="1"/>
      <c r="Z176" s="1"/>
    </row>
    <row r="177" spans="1:26" ht="15.75" customHeight="1">
      <c r="A177" s="7"/>
      <c r="B177" s="7"/>
      <c r="C177" s="8"/>
      <c r="D177" s="9"/>
      <c r="E177" s="9"/>
      <c r="F177" s="9"/>
      <c r="G177" s="7"/>
      <c r="H177" s="7"/>
      <c r="I177" s="7"/>
      <c r="J177" s="7"/>
      <c r="K177" s="7"/>
      <c r="L177" s="7"/>
      <c r="M177" s="7"/>
      <c r="N177" s="7"/>
      <c r="O177" s="7"/>
      <c r="P177" s="7"/>
      <c r="Q177" s="7"/>
      <c r="R177" s="7"/>
      <c r="S177" s="7"/>
      <c r="T177" s="7"/>
      <c r="U177" s="7"/>
      <c r="V177" s="7"/>
      <c r="W177" s="7"/>
      <c r="X177" s="7"/>
      <c r="Y177" s="1"/>
      <c r="Z177" s="1"/>
    </row>
    <row r="178" spans="1:26" ht="15.75" customHeight="1">
      <c r="A178" s="7"/>
      <c r="B178" s="7"/>
      <c r="C178" s="8"/>
      <c r="D178" s="9"/>
      <c r="E178" s="9"/>
      <c r="F178" s="9"/>
      <c r="G178" s="7"/>
      <c r="H178" s="7"/>
      <c r="I178" s="7"/>
      <c r="J178" s="7"/>
      <c r="K178" s="7"/>
      <c r="L178" s="7"/>
      <c r="M178" s="7"/>
      <c r="N178" s="7"/>
      <c r="O178" s="7"/>
      <c r="P178" s="7"/>
      <c r="Q178" s="7"/>
      <c r="R178" s="7"/>
      <c r="S178" s="7"/>
      <c r="T178" s="7"/>
      <c r="U178" s="7"/>
      <c r="V178" s="7"/>
      <c r="W178" s="7"/>
      <c r="X178" s="7"/>
      <c r="Y178" s="1"/>
      <c r="Z178" s="1"/>
    </row>
    <row r="179" spans="1:26" ht="15.75" customHeight="1">
      <c r="A179" s="7"/>
      <c r="B179" s="7"/>
      <c r="C179" s="8"/>
      <c r="D179" s="9"/>
      <c r="E179" s="9"/>
      <c r="F179" s="9"/>
      <c r="G179" s="7"/>
      <c r="H179" s="7"/>
      <c r="I179" s="7"/>
      <c r="J179" s="7"/>
      <c r="K179" s="7"/>
      <c r="L179" s="7"/>
      <c r="M179" s="7"/>
      <c r="N179" s="7"/>
      <c r="O179" s="7"/>
      <c r="P179" s="7"/>
      <c r="Q179" s="7"/>
      <c r="R179" s="7"/>
      <c r="S179" s="7"/>
      <c r="T179" s="7"/>
      <c r="U179" s="7"/>
      <c r="V179" s="7"/>
      <c r="W179" s="7"/>
      <c r="X179" s="7"/>
      <c r="Y179" s="1"/>
      <c r="Z179" s="1"/>
    </row>
    <row r="180" spans="1:26" ht="15.75" customHeight="1">
      <c r="A180" s="7"/>
      <c r="B180" s="7"/>
      <c r="C180" s="8"/>
      <c r="D180" s="9"/>
      <c r="E180" s="9"/>
      <c r="F180" s="9"/>
      <c r="G180" s="7"/>
      <c r="H180" s="7"/>
      <c r="I180" s="7"/>
      <c r="J180" s="7"/>
      <c r="K180" s="7"/>
      <c r="L180" s="7"/>
      <c r="M180" s="7"/>
      <c r="N180" s="7"/>
      <c r="O180" s="7"/>
      <c r="P180" s="7"/>
      <c r="Q180" s="7"/>
      <c r="R180" s="7"/>
      <c r="S180" s="7"/>
      <c r="T180" s="7"/>
      <c r="U180" s="7"/>
      <c r="V180" s="7"/>
      <c r="W180" s="7"/>
      <c r="X180" s="7"/>
      <c r="Y180" s="1"/>
      <c r="Z180" s="1"/>
    </row>
    <row r="181" spans="1:26" ht="15.75" customHeight="1">
      <c r="A181" s="7"/>
      <c r="B181" s="7"/>
      <c r="C181" s="8"/>
      <c r="D181" s="9"/>
      <c r="E181" s="9"/>
      <c r="F181" s="9"/>
      <c r="G181" s="7"/>
      <c r="H181" s="7"/>
      <c r="I181" s="7"/>
      <c r="J181" s="7"/>
      <c r="K181" s="7"/>
      <c r="L181" s="7"/>
      <c r="M181" s="7"/>
      <c r="N181" s="7"/>
      <c r="O181" s="7"/>
      <c r="P181" s="7"/>
      <c r="Q181" s="7"/>
      <c r="R181" s="7"/>
      <c r="S181" s="7"/>
      <c r="T181" s="7"/>
      <c r="U181" s="7"/>
      <c r="V181" s="7"/>
      <c r="W181" s="7"/>
      <c r="X181" s="7"/>
      <c r="Y181" s="1"/>
      <c r="Z181" s="1"/>
    </row>
    <row r="182" spans="1:26" ht="15.75" customHeight="1">
      <c r="A182" s="7"/>
      <c r="B182" s="7"/>
      <c r="C182" s="8"/>
      <c r="D182" s="9"/>
      <c r="E182" s="9"/>
      <c r="F182" s="9"/>
      <c r="G182" s="7"/>
      <c r="H182" s="7"/>
      <c r="I182" s="7"/>
      <c r="J182" s="7"/>
      <c r="K182" s="7"/>
      <c r="L182" s="7"/>
      <c r="M182" s="7"/>
      <c r="N182" s="7"/>
      <c r="O182" s="7"/>
      <c r="P182" s="7"/>
      <c r="Q182" s="7"/>
      <c r="R182" s="7"/>
      <c r="S182" s="7"/>
      <c r="T182" s="7"/>
      <c r="U182" s="7"/>
      <c r="V182" s="7"/>
      <c r="W182" s="7"/>
      <c r="X182" s="7"/>
      <c r="Y182" s="1"/>
      <c r="Z182" s="1"/>
    </row>
    <row r="183" spans="1:26" ht="15.75" customHeight="1">
      <c r="A183" s="7"/>
      <c r="B183" s="7"/>
      <c r="C183" s="8"/>
      <c r="D183" s="9"/>
      <c r="E183" s="9"/>
      <c r="F183" s="9"/>
      <c r="G183" s="7"/>
      <c r="H183" s="7"/>
      <c r="I183" s="7"/>
      <c r="J183" s="7"/>
      <c r="K183" s="7"/>
      <c r="L183" s="7"/>
      <c r="M183" s="7"/>
      <c r="N183" s="7"/>
      <c r="O183" s="7"/>
      <c r="P183" s="7"/>
      <c r="Q183" s="7"/>
      <c r="R183" s="7"/>
      <c r="S183" s="7"/>
      <c r="T183" s="7"/>
      <c r="U183" s="7"/>
      <c r="V183" s="7"/>
      <c r="W183" s="7"/>
      <c r="X183" s="7"/>
      <c r="Y183" s="1"/>
      <c r="Z183" s="1"/>
    </row>
    <row r="184" spans="1:26" ht="15.75" customHeight="1">
      <c r="A184" s="7"/>
      <c r="B184" s="7"/>
      <c r="C184" s="8"/>
      <c r="D184" s="9"/>
      <c r="E184" s="9"/>
      <c r="F184" s="9"/>
      <c r="G184" s="7"/>
      <c r="H184" s="7"/>
      <c r="I184" s="7"/>
      <c r="J184" s="7"/>
      <c r="K184" s="7"/>
      <c r="L184" s="7"/>
      <c r="M184" s="7"/>
      <c r="N184" s="7"/>
      <c r="O184" s="7"/>
      <c r="P184" s="7"/>
      <c r="Q184" s="7"/>
      <c r="R184" s="7"/>
      <c r="S184" s="7"/>
      <c r="T184" s="7"/>
      <c r="U184" s="7"/>
      <c r="V184" s="7"/>
      <c r="W184" s="7"/>
      <c r="X184" s="7"/>
      <c r="Y184" s="1"/>
      <c r="Z184" s="1"/>
    </row>
    <row r="185" spans="1:26" ht="15.75" customHeight="1">
      <c r="A185" s="7"/>
      <c r="B185" s="7"/>
      <c r="C185" s="8"/>
      <c r="D185" s="9"/>
      <c r="E185" s="9"/>
      <c r="F185" s="9"/>
      <c r="G185" s="7"/>
      <c r="H185" s="7"/>
      <c r="I185" s="7"/>
      <c r="J185" s="7"/>
      <c r="K185" s="7"/>
      <c r="L185" s="7"/>
      <c r="M185" s="7"/>
      <c r="N185" s="7"/>
      <c r="O185" s="7"/>
      <c r="P185" s="7"/>
      <c r="Q185" s="7"/>
      <c r="R185" s="7"/>
      <c r="S185" s="7"/>
      <c r="T185" s="7"/>
      <c r="U185" s="7"/>
      <c r="V185" s="7"/>
      <c r="W185" s="7"/>
      <c r="X185" s="7"/>
      <c r="Y185" s="1"/>
      <c r="Z185" s="1"/>
    </row>
    <row r="186" spans="1:26" ht="15.75" customHeight="1">
      <c r="A186" s="7"/>
      <c r="B186" s="7"/>
      <c r="C186" s="8"/>
      <c r="D186" s="9"/>
      <c r="E186" s="9"/>
      <c r="F186" s="9"/>
      <c r="G186" s="7"/>
      <c r="H186" s="7"/>
      <c r="I186" s="7"/>
      <c r="J186" s="7"/>
      <c r="K186" s="7"/>
      <c r="L186" s="7"/>
      <c r="M186" s="7"/>
      <c r="N186" s="7"/>
      <c r="O186" s="7"/>
      <c r="P186" s="7"/>
      <c r="Q186" s="7"/>
      <c r="R186" s="7"/>
      <c r="S186" s="7"/>
      <c r="T186" s="7"/>
      <c r="U186" s="7"/>
      <c r="V186" s="7"/>
      <c r="W186" s="7"/>
      <c r="X186" s="7"/>
      <c r="Y186" s="1"/>
      <c r="Z186" s="1"/>
    </row>
    <row r="187" spans="1:26" ht="15.75" customHeight="1">
      <c r="A187" s="7"/>
      <c r="B187" s="7"/>
      <c r="C187" s="8"/>
      <c r="D187" s="9"/>
      <c r="E187" s="9"/>
      <c r="F187" s="9"/>
      <c r="G187" s="7"/>
      <c r="H187" s="7"/>
      <c r="I187" s="7"/>
      <c r="J187" s="7"/>
      <c r="K187" s="7"/>
      <c r="L187" s="7"/>
      <c r="M187" s="7"/>
      <c r="N187" s="7"/>
      <c r="O187" s="7"/>
      <c r="P187" s="7"/>
      <c r="Q187" s="7"/>
      <c r="R187" s="7"/>
      <c r="S187" s="7"/>
      <c r="T187" s="7"/>
      <c r="U187" s="7"/>
      <c r="V187" s="7"/>
      <c r="W187" s="7"/>
      <c r="X187" s="7"/>
      <c r="Y187" s="1"/>
      <c r="Z187" s="1"/>
    </row>
    <row r="188" spans="1:26" ht="15.75" customHeight="1">
      <c r="A188" s="7"/>
      <c r="B188" s="7"/>
      <c r="C188" s="8"/>
      <c r="D188" s="9"/>
      <c r="E188" s="9"/>
      <c r="F188" s="9"/>
      <c r="G188" s="7"/>
      <c r="H188" s="7"/>
      <c r="I188" s="7"/>
      <c r="J188" s="7"/>
      <c r="K188" s="7"/>
      <c r="L188" s="7"/>
      <c r="M188" s="7"/>
      <c r="N188" s="7"/>
      <c r="O188" s="7"/>
      <c r="P188" s="7"/>
      <c r="Q188" s="7"/>
      <c r="R188" s="7"/>
      <c r="S188" s="7"/>
      <c r="T188" s="7"/>
      <c r="U188" s="7"/>
      <c r="V188" s="7"/>
      <c r="W188" s="7"/>
      <c r="X188" s="7"/>
      <c r="Y188" s="1"/>
      <c r="Z188" s="1"/>
    </row>
    <row r="189" spans="1:26" ht="15.75" customHeight="1">
      <c r="A189" s="7"/>
      <c r="B189" s="7"/>
      <c r="C189" s="8"/>
      <c r="D189" s="9"/>
      <c r="E189" s="9"/>
      <c r="F189" s="9"/>
      <c r="G189" s="7"/>
      <c r="H189" s="7"/>
      <c r="I189" s="7"/>
      <c r="J189" s="7"/>
      <c r="K189" s="7"/>
      <c r="L189" s="7"/>
      <c r="M189" s="7"/>
      <c r="N189" s="7"/>
      <c r="O189" s="7"/>
      <c r="P189" s="7"/>
      <c r="Q189" s="7"/>
      <c r="R189" s="7"/>
      <c r="S189" s="7"/>
      <c r="T189" s="7"/>
      <c r="U189" s="7"/>
      <c r="V189" s="7"/>
      <c r="W189" s="7"/>
      <c r="X189" s="7"/>
      <c r="Y189" s="1"/>
      <c r="Z189" s="1"/>
    </row>
    <row r="190" spans="1:26" ht="15.75" customHeight="1">
      <c r="A190" s="7"/>
      <c r="B190" s="7"/>
      <c r="C190" s="8"/>
      <c r="D190" s="9"/>
      <c r="E190" s="9"/>
      <c r="F190" s="9"/>
      <c r="G190" s="7"/>
      <c r="H190" s="7"/>
      <c r="I190" s="7"/>
      <c r="J190" s="7"/>
      <c r="K190" s="7"/>
      <c r="L190" s="7"/>
      <c r="M190" s="7"/>
      <c r="N190" s="7"/>
      <c r="O190" s="7"/>
      <c r="P190" s="7"/>
      <c r="Q190" s="7"/>
      <c r="R190" s="7"/>
      <c r="S190" s="7"/>
      <c r="T190" s="7"/>
      <c r="U190" s="7"/>
      <c r="V190" s="7"/>
      <c r="W190" s="7"/>
      <c r="X190" s="7"/>
      <c r="Y190" s="1"/>
      <c r="Z190" s="1"/>
    </row>
    <row r="191" spans="1:26" ht="15.75" customHeight="1">
      <c r="A191" s="7"/>
      <c r="B191" s="7"/>
      <c r="C191" s="8"/>
      <c r="D191" s="9"/>
      <c r="E191" s="9"/>
      <c r="F191" s="9"/>
      <c r="G191" s="7"/>
      <c r="H191" s="7"/>
      <c r="I191" s="7"/>
      <c r="J191" s="7"/>
      <c r="K191" s="7"/>
      <c r="L191" s="7"/>
      <c r="M191" s="7"/>
      <c r="N191" s="7"/>
      <c r="O191" s="7"/>
      <c r="P191" s="7"/>
      <c r="Q191" s="7"/>
      <c r="R191" s="7"/>
      <c r="S191" s="7"/>
      <c r="T191" s="7"/>
      <c r="U191" s="7"/>
      <c r="V191" s="7"/>
      <c r="W191" s="7"/>
      <c r="X191" s="7"/>
      <c r="Y191" s="1"/>
      <c r="Z191" s="1"/>
    </row>
    <row r="192" spans="1:26" ht="15.75" customHeight="1">
      <c r="A192" s="7"/>
      <c r="B192" s="7"/>
      <c r="C192" s="8"/>
      <c r="D192" s="9"/>
      <c r="E192" s="9"/>
      <c r="F192" s="9"/>
      <c r="G192" s="7"/>
      <c r="H192" s="7"/>
      <c r="I192" s="7"/>
      <c r="J192" s="7"/>
      <c r="K192" s="7"/>
      <c r="L192" s="7"/>
      <c r="M192" s="7"/>
      <c r="N192" s="7"/>
      <c r="O192" s="7"/>
      <c r="P192" s="7"/>
      <c r="Q192" s="7"/>
      <c r="R192" s="7"/>
      <c r="S192" s="7"/>
      <c r="T192" s="7"/>
      <c r="U192" s="7"/>
      <c r="V192" s="7"/>
      <c r="W192" s="7"/>
      <c r="X192" s="7"/>
      <c r="Y192" s="1"/>
      <c r="Z192" s="1"/>
    </row>
    <row r="193" spans="1:26" ht="15.75" customHeight="1">
      <c r="A193" s="7"/>
      <c r="B193" s="7"/>
      <c r="C193" s="8"/>
      <c r="D193" s="9"/>
      <c r="E193" s="9"/>
      <c r="F193" s="9"/>
      <c r="G193" s="7"/>
      <c r="H193" s="7"/>
      <c r="I193" s="7"/>
      <c r="J193" s="7"/>
      <c r="K193" s="7"/>
      <c r="L193" s="7"/>
      <c r="M193" s="7"/>
      <c r="N193" s="7"/>
      <c r="O193" s="7"/>
      <c r="P193" s="7"/>
      <c r="Q193" s="7"/>
      <c r="R193" s="7"/>
      <c r="S193" s="7"/>
      <c r="T193" s="7"/>
      <c r="U193" s="7"/>
      <c r="V193" s="7"/>
      <c r="W193" s="7"/>
      <c r="X193" s="7"/>
      <c r="Y193" s="1"/>
      <c r="Z193" s="1"/>
    </row>
    <row r="194" spans="1:26" ht="15.75" customHeight="1">
      <c r="A194" s="7"/>
      <c r="B194" s="7"/>
      <c r="C194" s="8"/>
      <c r="D194" s="9"/>
      <c r="E194" s="9"/>
      <c r="F194" s="9"/>
      <c r="G194" s="7"/>
      <c r="H194" s="7"/>
      <c r="I194" s="7"/>
      <c r="J194" s="7"/>
      <c r="K194" s="7"/>
      <c r="L194" s="7"/>
      <c r="M194" s="7"/>
      <c r="N194" s="7"/>
      <c r="O194" s="7"/>
      <c r="P194" s="7"/>
      <c r="Q194" s="7"/>
      <c r="R194" s="7"/>
      <c r="S194" s="7"/>
      <c r="T194" s="7"/>
      <c r="U194" s="7"/>
      <c r="V194" s="7"/>
      <c r="W194" s="7"/>
      <c r="X194" s="7"/>
      <c r="Y194" s="1"/>
      <c r="Z194" s="1"/>
    </row>
    <row r="195" spans="1:26" ht="15.75" customHeight="1">
      <c r="A195" s="7"/>
      <c r="B195" s="7"/>
      <c r="C195" s="8"/>
      <c r="D195" s="9"/>
      <c r="E195" s="9"/>
      <c r="F195" s="9"/>
      <c r="G195" s="7"/>
      <c r="H195" s="7"/>
      <c r="I195" s="7"/>
      <c r="J195" s="7"/>
      <c r="K195" s="7"/>
      <c r="L195" s="7"/>
      <c r="M195" s="7"/>
      <c r="N195" s="7"/>
      <c r="O195" s="7"/>
      <c r="P195" s="7"/>
      <c r="Q195" s="7"/>
      <c r="R195" s="7"/>
      <c r="S195" s="7"/>
      <c r="T195" s="7"/>
      <c r="U195" s="7"/>
      <c r="V195" s="7"/>
      <c r="W195" s="7"/>
      <c r="X195" s="7"/>
      <c r="Y195" s="1"/>
      <c r="Z195" s="1"/>
    </row>
    <row r="196" spans="1:26" ht="15.75" customHeight="1">
      <c r="A196" s="7"/>
      <c r="B196" s="7"/>
      <c r="C196" s="8"/>
      <c r="D196" s="9"/>
      <c r="E196" s="9"/>
      <c r="F196" s="9"/>
      <c r="G196" s="7"/>
      <c r="H196" s="7"/>
      <c r="I196" s="7"/>
      <c r="J196" s="7"/>
      <c r="K196" s="7"/>
      <c r="L196" s="7"/>
      <c r="M196" s="7"/>
      <c r="N196" s="7"/>
      <c r="O196" s="7"/>
      <c r="P196" s="7"/>
      <c r="Q196" s="7"/>
      <c r="R196" s="7"/>
      <c r="S196" s="7"/>
      <c r="T196" s="7"/>
      <c r="U196" s="7"/>
      <c r="V196" s="7"/>
      <c r="W196" s="7"/>
      <c r="X196" s="7"/>
      <c r="Y196" s="1"/>
      <c r="Z196" s="1"/>
    </row>
    <row r="197" spans="1:26" ht="15.75" customHeight="1">
      <c r="A197" s="7"/>
      <c r="B197" s="7"/>
      <c r="C197" s="8"/>
      <c r="D197" s="9"/>
      <c r="E197" s="9"/>
      <c r="F197" s="9"/>
      <c r="G197" s="7"/>
      <c r="H197" s="7"/>
      <c r="I197" s="7"/>
      <c r="J197" s="7"/>
      <c r="K197" s="7"/>
      <c r="L197" s="7"/>
      <c r="M197" s="7"/>
      <c r="N197" s="7"/>
      <c r="O197" s="7"/>
      <c r="P197" s="7"/>
      <c r="Q197" s="7"/>
      <c r="R197" s="7"/>
      <c r="S197" s="7"/>
      <c r="T197" s="7"/>
      <c r="U197" s="7"/>
      <c r="V197" s="7"/>
      <c r="W197" s="7"/>
      <c r="X197" s="7"/>
      <c r="Y197" s="1"/>
      <c r="Z197" s="1"/>
    </row>
    <row r="198" spans="1:26" ht="15.75" customHeight="1">
      <c r="A198" s="7"/>
      <c r="B198" s="7"/>
      <c r="C198" s="8"/>
      <c r="D198" s="9"/>
      <c r="E198" s="9"/>
      <c r="F198" s="9"/>
      <c r="G198" s="7"/>
      <c r="H198" s="7"/>
      <c r="I198" s="7"/>
      <c r="J198" s="7"/>
      <c r="K198" s="7"/>
      <c r="L198" s="7"/>
      <c r="M198" s="7"/>
      <c r="N198" s="7"/>
      <c r="O198" s="7"/>
      <c r="P198" s="7"/>
      <c r="Q198" s="7"/>
      <c r="R198" s="7"/>
      <c r="S198" s="7"/>
      <c r="T198" s="7"/>
      <c r="U198" s="7"/>
      <c r="V198" s="7"/>
      <c r="W198" s="7"/>
      <c r="X198" s="7"/>
      <c r="Y198" s="1"/>
      <c r="Z198" s="1"/>
    </row>
    <row r="199" spans="1:26" ht="15.75" customHeight="1">
      <c r="A199" s="7"/>
      <c r="B199" s="7"/>
      <c r="C199" s="8"/>
      <c r="D199" s="9"/>
      <c r="E199" s="9"/>
      <c r="F199" s="9"/>
      <c r="G199" s="7"/>
      <c r="H199" s="7"/>
      <c r="I199" s="7"/>
      <c r="J199" s="7"/>
      <c r="K199" s="7"/>
      <c r="L199" s="7"/>
      <c r="M199" s="7"/>
      <c r="N199" s="7"/>
      <c r="O199" s="7"/>
      <c r="P199" s="7"/>
      <c r="Q199" s="7"/>
      <c r="R199" s="7"/>
      <c r="S199" s="7"/>
      <c r="T199" s="7"/>
      <c r="U199" s="7"/>
      <c r="V199" s="7"/>
      <c r="W199" s="7"/>
      <c r="X199" s="7"/>
      <c r="Y199" s="1"/>
      <c r="Z199" s="1"/>
    </row>
    <row r="200" spans="1:26" ht="15.75" customHeight="1">
      <c r="A200" s="7"/>
      <c r="B200" s="7"/>
      <c r="C200" s="8"/>
      <c r="D200" s="9"/>
      <c r="E200" s="9"/>
      <c r="F200" s="9"/>
      <c r="G200" s="7"/>
      <c r="H200" s="7"/>
      <c r="I200" s="7"/>
      <c r="J200" s="7"/>
      <c r="K200" s="7"/>
      <c r="L200" s="7"/>
      <c r="M200" s="7"/>
      <c r="N200" s="7"/>
      <c r="O200" s="7"/>
      <c r="P200" s="7"/>
      <c r="Q200" s="7"/>
      <c r="R200" s="7"/>
      <c r="S200" s="7"/>
      <c r="T200" s="7"/>
      <c r="U200" s="7"/>
      <c r="V200" s="7"/>
      <c r="W200" s="7"/>
      <c r="X200" s="7"/>
      <c r="Y200" s="1"/>
      <c r="Z200" s="1"/>
    </row>
    <row r="201" spans="1:26" ht="15.75" customHeight="1">
      <c r="A201" s="7"/>
      <c r="B201" s="7"/>
      <c r="C201" s="8"/>
      <c r="D201" s="9"/>
      <c r="E201" s="9"/>
      <c r="F201" s="9"/>
      <c r="G201" s="7"/>
      <c r="H201" s="7"/>
      <c r="I201" s="7"/>
      <c r="J201" s="7"/>
      <c r="K201" s="7"/>
      <c r="L201" s="7"/>
      <c r="M201" s="7"/>
      <c r="N201" s="7"/>
      <c r="O201" s="7"/>
      <c r="P201" s="7"/>
      <c r="Q201" s="7"/>
      <c r="R201" s="7"/>
      <c r="S201" s="7"/>
      <c r="T201" s="7"/>
      <c r="U201" s="7"/>
      <c r="V201" s="7"/>
      <c r="W201" s="7"/>
      <c r="X201" s="7"/>
      <c r="Y201" s="1"/>
      <c r="Z201" s="1"/>
    </row>
    <row r="202" spans="1:26" ht="15.75" customHeight="1">
      <c r="A202" s="7"/>
      <c r="B202" s="7"/>
      <c r="C202" s="8"/>
      <c r="D202" s="9"/>
      <c r="E202" s="9"/>
      <c r="F202" s="9"/>
      <c r="G202" s="7"/>
      <c r="H202" s="7"/>
      <c r="I202" s="7"/>
      <c r="J202" s="7"/>
      <c r="K202" s="7"/>
      <c r="L202" s="7"/>
      <c r="M202" s="7"/>
      <c r="N202" s="7"/>
      <c r="O202" s="7"/>
      <c r="P202" s="7"/>
      <c r="Q202" s="7"/>
      <c r="R202" s="7"/>
      <c r="S202" s="7"/>
      <c r="T202" s="7"/>
      <c r="U202" s="7"/>
      <c r="V202" s="7"/>
      <c r="W202" s="7"/>
      <c r="X202" s="7"/>
      <c r="Y202" s="1"/>
      <c r="Z202" s="1"/>
    </row>
    <row r="203" spans="1:26" ht="15.75" customHeight="1">
      <c r="A203" s="7"/>
      <c r="B203" s="7"/>
      <c r="C203" s="8"/>
      <c r="D203" s="9"/>
      <c r="E203" s="9"/>
      <c r="F203" s="9"/>
      <c r="G203" s="7"/>
      <c r="H203" s="7"/>
      <c r="I203" s="7"/>
      <c r="J203" s="7"/>
      <c r="K203" s="7"/>
      <c r="L203" s="7"/>
      <c r="M203" s="7"/>
      <c r="N203" s="7"/>
      <c r="O203" s="7"/>
      <c r="P203" s="7"/>
      <c r="Q203" s="7"/>
      <c r="R203" s="7"/>
      <c r="S203" s="7"/>
      <c r="T203" s="7"/>
      <c r="U203" s="7"/>
      <c r="V203" s="7"/>
      <c r="W203" s="7"/>
      <c r="X203" s="7"/>
      <c r="Y203" s="1"/>
      <c r="Z203" s="1"/>
    </row>
    <row r="204" spans="1:26" ht="15.75" customHeight="1">
      <c r="A204" s="7"/>
      <c r="B204" s="7"/>
      <c r="C204" s="8"/>
      <c r="D204" s="9"/>
      <c r="E204" s="9"/>
      <c r="F204" s="9"/>
      <c r="G204" s="7"/>
      <c r="H204" s="7"/>
      <c r="I204" s="7"/>
      <c r="J204" s="7"/>
      <c r="K204" s="7"/>
      <c r="L204" s="7"/>
      <c r="M204" s="7"/>
      <c r="N204" s="7"/>
      <c r="O204" s="7"/>
      <c r="P204" s="7"/>
      <c r="Q204" s="7"/>
      <c r="R204" s="7"/>
      <c r="S204" s="7"/>
      <c r="T204" s="7"/>
      <c r="U204" s="7"/>
      <c r="V204" s="7"/>
      <c r="W204" s="7"/>
      <c r="X204" s="7"/>
      <c r="Y204" s="1"/>
      <c r="Z204" s="1"/>
    </row>
    <row r="205" spans="1:26" ht="15.75" customHeight="1">
      <c r="A205" s="7"/>
      <c r="B205" s="7"/>
      <c r="C205" s="8"/>
      <c r="D205" s="9"/>
      <c r="E205" s="9"/>
      <c r="F205" s="9"/>
      <c r="G205" s="7"/>
      <c r="H205" s="7"/>
      <c r="I205" s="7"/>
      <c r="J205" s="7"/>
      <c r="K205" s="7"/>
      <c r="L205" s="7"/>
      <c r="M205" s="7"/>
      <c r="N205" s="7"/>
      <c r="O205" s="7"/>
      <c r="P205" s="7"/>
      <c r="Q205" s="7"/>
      <c r="R205" s="7"/>
      <c r="S205" s="7"/>
      <c r="T205" s="7"/>
      <c r="U205" s="7"/>
      <c r="V205" s="7"/>
      <c r="W205" s="7"/>
      <c r="X205" s="7"/>
      <c r="Y205" s="1"/>
      <c r="Z205" s="1"/>
    </row>
    <row r="206" spans="1:26" ht="15.75" customHeight="1">
      <c r="A206" s="7"/>
      <c r="B206" s="7"/>
      <c r="C206" s="8"/>
      <c r="D206" s="9"/>
      <c r="E206" s="9"/>
      <c r="F206" s="9"/>
      <c r="G206" s="7"/>
      <c r="H206" s="7"/>
      <c r="I206" s="7"/>
      <c r="J206" s="7"/>
      <c r="K206" s="7"/>
      <c r="L206" s="7"/>
      <c r="M206" s="7"/>
      <c r="N206" s="7"/>
      <c r="O206" s="7"/>
      <c r="P206" s="7"/>
      <c r="Q206" s="7"/>
      <c r="R206" s="7"/>
      <c r="S206" s="7"/>
      <c r="T206" s="7"/>
      <c r="U206" s="7"/>
      <c r="V206" s="7"/>
      <c r="W206" s="7"/>
      <c r="X206" s="7"/>
      <c r="Y206" s="1"/>
      <c r="Z206" s="1"/>
    </row>
    <row r="207" spans="1:26" ht="15.75" customHeight="1">
      <c r="A207" s="7"/>
      <c r="B207" s="7"/>
      <c r="C207" s="8"/>
      <c r="D207" s="9"/>
      <c r="E207" s="9"/>
      <c r="F207" s="9"/>
      <c r="G207" s="7"/>
      <c r="H207" s="7"/>
      <c r="I207" s="7"/>
      <c r="J207" s="7"/>
      <c r="K207" s="7"/>
      <c r="L207" s="7"/>
      <c r="M207" s="7"/>
      <c r="N207" s="7"/>
      <c r="O207" s="7"/>
      <c r="P207" s="7"/>
      <c r="Q207" s="7"/>
      <c r="R207" s="7"/>
      <c r="S207" s="7"/>
      <c r="T207" s="7"/>
      <c r="U207" s="7"/>
      <c r="V207" s="7"/>
      <c r="W207" s="7"/>
      <c r="X207" s="7"/>
      <c r="Y207" s="1"/>
      <c r="Z207" s="1"/>
    </row>
    <row r="208" spans="1:26" ht="15.75" customHeight="1">
      <c r="A208" s="7"/>
      <c r="B208" s="7"/>
      <c r="C208" s="8"/>
      <c r="D208" s="9"/>
      <c r="E208" s="9"/>
      <c r="F208" s="9"/>
      <c r="G208" s="7"/>
      <c r="H208" s="7"/>
      <c r="I208" s="7"/>
      <c r="J208" s="7"/>
      <c r="K208" s="7"/>
      <c r="L208" s="7"/>
      <c r="M208" s="7"/>
      <c r="N208" s="7"/>
      <c r="O208" s="7"/>
      <c r="P208" s="7"/>
      <c r="Q208" s="7"/>
      <c r="R208" s="7"/>
      <c r="S208" s="7"/>
      <c r="T208" s="7"/>
      <c r="U208" s="7"/>
      <c r="V208" s="7"/>
      <c r="W208" s="7"/>
      <c r="X208" s="7"/>
      <c r="Y208" s="1"/>
      <c r="Z208" s="1"/>
    </row>
    <row r="209" spans="1:26" ht="15.75" customHeight="1">
      <c r="A209" s="7"/>
      <c r="B209" s="7"/>
      <c r="C209" s="8"/>
      <c r="D209" s="9"/>
      <c r="E209" s="9"/>
      <c r="F209" s="9"/>
      <c r="G209" s="7"/>
      <c r="H209" s="7"/>
      <c r="I209" s="7"/>
      <c r="J209" s="7"/>
      <c r="K209" s="7"/>
      <c r="L209" s="7"/>
      <c r="M209" s="7"/>
      <c r="N209" s="7"/>
      <c r="O209" s="7"/>
      <c r="P209" s="7"/>
      <c r="Q209" s="7"/>
      <c r="R209" s="7"/>
      <c r="S209" s="7"/>
      <c r="T209" s="7"/>
      <c r="U209" s="7"/>
      <c r="V209" s="7"/>
      <c r="W209" s="7"/>
      <c r="X209" s="7"/>
      <c r="Y209" s="1"/>
      <c r="Z209" s="1"/>
    </row>
    <row r="210" spans="1:26" ht="15.75" customHeight="1">
      <c r="A210" s="7"/>
      <c r="B210" s="7"/>
      <c r="C210" s="8"/>
      <c r="D210" s="9"/>
      <c r="E210" s="9"/>
      <c r="F210" s="9"/>
      <c r="G210" s="7"/>
      <c r="H210" s="7"/>
      <c r="I210" s="7"/>
      <c r="J210" s="7"/>
      <c r="K210" s="7"/>
      <c r="L210" s="7"/>
      <c r="M210" s="7"/>
      <c r="N210" s="7"/>
      <c r="O210" s="7"/>
      <c r="P210" s="7"/>
      <c r="Q210" s="7"/>
      <c r="R210" s="7"/>
      <c r="S210" s="7"/>
      <c r="T210" s="7"/>
      <c r="U210" s="7"/>
      <c r="V210" s="7"/>
      <c r="W210" s="7"/>
      <c r="X210" s="7"/>
      <c r="Y210" s="1"/>
      <c r="Z210" s="1"/>
    </row>
    <row r="211" spans="1:26" ht="15.75" customHeight="1">
      <c r="A211" s="7"/>
      <c r="B211" s="7"/>
      <c r="C211" s="8"/>
      <c r="D211" s="9"/>
      <c r="E211" s="9"/>
      <c r="F211" s="9"/>
      <c r="G211" s="7"/>
      <c r="H211" s="7"/>
      <c r="I211" s="7"/>
      <c r="J211" s="7"/>
      <c r="K211" s="7"/>
      <c r="L211" s="7"/>
      <c r="M211" s="7"/>
      <c r="N211" s="7"/>
      <c r="O211" s="7"/>
      <c r="P211" s="7"/>
      <c r="Q211" s="7"/>
      <c r="R211" s="7"/>
      <c r="S211" s="7"/>
      <c r="T211" s="7"/>
      <c r="U211" s="7"/>
      <c r="V211" s="7"/>
      <c r="W211" s="7"/>
      <c r="X211" s="7"/>
      <c r="Y211" s="1"/>
      <c r="Z211" s="1"/>
    </row>
    <row r="212" spans="1:26" ht="15.75" customHeight="1">
      <c r="A212" s="7"/>
      <c r="B212" s="7"/>
      <c r="C212" s="8"/>
      <c r="D212" s="9"/>
      <c r="E212" s="9"/>
      <c r="F212" s="9"/>
      <c r="G212" s="7"/>
      <c r="H212" s="7"/>
      <c r="I212" s="7"/>
      <c r="J212" s="7"/>
      <c r="K212" s="7"/>
      <c r="L212" s="7"/>
      <c r="M212" s="7"/>
      <c r="N212" s="7"/>
      <c r="O212" s="7"/>
      <c r="P212" s="7"/>
      <c r="Q212" s="7"/>
      <c r="R212" s="7"/>
      <c r="S212" s="7"/>
      <c r="T212" s="7"/>
      <c r="U212" s="7"/>
      <c r="V212" s="7"/>
      <c r="W212" s="7"/>
      <c r="X212" s="7"/>
      <c r="Y212" s="1"/>
      <c r="Z212" s="1"/>
    </row>
    <row r="213" spans="1:26" ht="15.75" customHeight="1">
      <c r="A213" s="7"/>
      <c r="B213" s="7"/>
      <c r="C213" s="8"/>
      <c r="D213" s="9"/>
      <c r="E213" s="9"/>
      <c r="F213" s="9"/>
      <c r="G213" s="7"/>
      <c r="H213" s="7"/>
      <c r="I213" s="7"/>
      <c r="J213" s="7"/>
      <c r="K213" s="7"/>
      <c r="L213" s="7"/>
      <c r="M213" s="7"/>
      <c r="N213" s="7"/>
      <c r="O213" s="7"/>
      <c r="P213" s="7"/>
      <c r="Q213" s="7"/>
      <c r="R213" s="7"/>
      <c r="S213" s="7"/>
      <c r="T213" s="7"/>
      <c r="U213" s="7"/>
      <c r="V213" s="7"/>
      <c r="W213" s="7"/>
      <c r="X213" s="7"/>
      <c r="Y213" s="1"/>
      <c r="Z213" s="1"/>
    </row>
    <row r="214" spans="1:26" ht="15.75" customHeight="1">
      <c r="A214" s="7"/>
      <c r="B214" s="7"/>
      <c r="C214" s="8"/>
      <c r="D214" s="9"/>
      <c r="E214" s="9"/>
      <c r="F214" s="9"/>
      <c r="G214" s="7"/>
      <c r="H214" s="7"/>
      <c r="I214" s="7"/>
      <c r="J214" s="7"/>
      <c r="K214" s="7"/>
      <c r="L214" s="7"/>
      <c r="M214" s="7"/>
      <c r="N214" s="7"/>
      <c r="O214" s="7"/>
      <c r="P214" s="7"/>
      <c r="Q214" s="7"/>
      <c r="R214" s="7"/>
      <c r="S214" s="7"/>
      <c r="T214" s="7"/>
      <c r="U214" s="7"/>
      <c r="V214" s="7"/>
      <c r="W214" s="7"/>
      <c r="X214" s="7"/>
      <c r="Y214" s="1"/>
      <c r="Z214" s="1"/>
    </row>
    <row r="215" spans="1:26" ht="15.75" customHeight="1">
      <c r="A215" s="7"/>
      <c r="B215" s="7"/>
      <c r="C215" s="8"/>
      <c r="D215" s="9"/>
      <c r="E215" s="9"/>
      <c r="F215" s="9"/>
      <c r="G215" s="7"/>
      <c r="H215" s="7"/>
      <c r="I215" s="7"/>
      <c r="J215" s="7"/>
      <c r="K215" s="7"/>
      <c r="L215" s="7"/>
      <c r="M215" s="7"/>
      <c r="N215" s="7"/>
      <c r="O215" s="7"/>
      <c r="P215" s="7"/>
      <c r="Q215" s="7"/>
      <c r="R215" s="7"/>
      <c r="S215" s="7"/>
      <c r="T215" s="7"/>
      <c r="U215" s="7"/>
      <c r="V215" s="7"/>
      <c r="W215" s="7"/>
      <c r="X215" s="7"/>
      <c r="Y215" s="1"/>
      <c r="Z215" s="1"/>
    </row>
    <row r="216" spans="1:26" ht="15.75" customHeight="1">
      <c r="A216" s="7"/>
      <c r="B216" s="7"/>
      <c r="C216" s="8"/>
      <c r="D216" s="9"/>
      <c r="E216" s="9"/>
      <c r="F216" s="9"/>
      <c r="G216" s="7"/>
      <c r="H216" s="7"/>
      <c r="I216" s="7"/>
      <c r="J216" s="7"/>
      <c r="K216" s="7"/>
      <c r="L216" s="7"/>
      <c r="M216" s="7"/>
      <c r="N216" s="7"/>
      <c r="O216" s="7"/>
      <c r="P216" s="7"/>
      <c r="Q216" s="7"/>
      <c r="R216" s="7"/>
      <c r="S216" s="7"/>
      <c r="T216" s="7"/>
      <c r="U216" s="7"/>
      <c r="V216" s="7"/>
      <c r="W216" s="7"/>
      <c r="X216" s="7"/>
      <c r="Y216" s="1"/>
      <c r="Z216" s="1"/>
    </row>
    <row r="217" spans="1:26" ht="15.75" customHeight="1">
      <c r="A217" s="7"/>
      <c r="B217" s="7"/>
      <c r="C217" s="8"/>
      <c r="D217" s="9"/>
      <c r="E217" s="9"/>
      <c r="F217" s="9"/>
      <c r="G217" s="7"/>
      <c r="H217" s="7"/>
      <c r="I217" s="7"/>
      <c r="J217" s="7"/>
      <c r="K217" s="7"/>
      <c r="L217" s="7"/>
      <c r="M217" s="7"/>
      <c r="N217" s="7"/>
      <c r="O217" s="7"/>
      <c r="P217" s="7"/>
      <c r="Q217" s="7"/>
      <c r="R217" s="7"/>
      <c r="S217" s="7"/>
      <c r="T217" s="7"/>
      <c r="U217" s="7"/>
      <c r="V217" s="7"/>
      <c r="W217" s="7"/>
      <c r="X217" s="7"/>
      <c r="Y217" s="1"/>
      <c r="Z217" s="1"/>
    </row>
    <row r="218" spans="1:26" ht="15.75" customHeight="1">
      <c r="A218" s="7"/>
      <c r="B218" s="7"/>
      <c r="C218" s="8"/>
      <c r="D218" s="9"/>
      <c r="E218" s="9"/>
      <c r="F218" s="9"/>
      <c r="G218" s="7"/>
      <c r="H218" s="7"/>
      <c r="I218" s="7"/>
      <c r="J218" s="7"/>
      <c r="K218" s="7"/>
      <c r="L218" s="7"/>
      <c r="M218" s="7"/>
      <c r="N218" s="7"/>
      <c r="O218" s="7"/>
      <c r="P218" s="7"/>
      <c r="Q218" s="7"/>
      <c r="R218" s="7"/>
      <c r="S218" s="7"/>
      <c r="T218" s="7"/>
      <c r="U218" s="7"/>
      <c r="V218" s="7"/>
      <c r="W218" s="7"/>
      <c r="X218" s="7"/>
      <c r="Y218" s="1"/>
      <c r="Z218" s="1"/>
    </row>
    <row r="219" spans="1:26" ht="15.75" customHeight="1">
      <c r="A219" s="7"/>
      <c r="B219" s="7"/>
      <c r="C219" s="8"/>
      <c r="D219" s="9"/>
      <c r="E219" s="9"/>
      <c r="F219" s="9"/>
      <c r="G219" s="7"/>
      <c r="H219" s="7"/>
      <c r="I219" s="7"/>
      <c r="J219" s="7"/>
      <c r="K219" s="7"/>
      <c r="L219" s="7"/>
      <c r="M219" s="7"/>
      <c r="N219" s="7"/>
      <c r="O219" s="7"/>
      <c r="P219" s="7"/>
      <c r="Q219" s="7"/>
      <c r="R219" s="7"/>
      <c r="S219" s="7"/>
      <c r="T219" s="7"/>
      <c r="U219" s="7"/>
      <c r="V219" s="7"/>
      <c r="W219" s="7"/>
      <c r="X219" s="7"/>
      <c r="Y219" s="1"/>
      <c r="Z219" s="1"/>
    </row>
    <row r="220" spans="1:26" ht="15.75" customHeight="1">
      <c r="A220" s="7"/>
      <c r="B220" s="7"/>
      <c r="C220" s="8"/>
      <c r="D220" s="9"/>
      <c r="E220" s="9"/>
      <c r="F220" s="9"/>
      <c r="G220" s="7"/>
      <c r="H220" s="7"/>
      <c r="I220" s="7"/>
      <c r="J220" s="7"/>
      <c r="K220" s="7"/>
      <c r="L220" s="7"/>
      <c r="M220" s="7"/>
      <c r="N220" s="7"/>
      <c r="O220" s="7"/>
      <c r="P220" s="7"/>
      <c r="Q220" s="7"/>
      <c r="R220" s="7"/>
      <c r="S220" s="7"/>
      <c r="T220" s="7"/>
      <c r="U220" s="7"/>
      <c r="V220" s="7"/>
      <c r="W220" s="7"/>
      <c r="X220" s="7"/>
      <c r="Y220" s="1"/>
      <c r="Z220" s="1"/>
    </row>
    <row r="221" spans="1:26" ht="15.75" customHeight="1">
      <c r="A221" s="7"/>
      <c r="B221" s="7"/>
      <c r="C221" s="8"/>
      <c r="D221" s="9"/>
      <c r="E221" s="9"/>
      <c r="F221" s="9"/>
      <c r="G221" s="7"/>
      <c r="H221" s="7"/>
      <c r="I221" s="7"/>
      <c r="J221" s="7"/>
      <c r="K221" s="7"/>
      <c r="L221" s="7"/>
      <c r="M221" s="7"/>
      <c r="N221" s="7"/>
      <c r="O221" s="7"/>
      <c r="P221" s="7"/>
      <c r="Q221" s="7"/>
      <c r="R221" s="7"/>
      <c r="S221" s="7"/>
      <c r="T221" s="7"/>
      <c r="U221" s="7"/>
      <c r="V221" s="7"/>
      <c r="W221" s="7"/>
      <c r="X221" s="7"/>
      <c r="Y221" s="1"/>
      <c r="Z221" s="1"/>
    </row>
    <row r="222" spans="1:26" ht="15.75" customHeight="1">
      <c r="A222" s="7"/>
      <c r="B222" s="7"/>
      <c r="C222" s="8"/>
      <c r="D222" s="9"/>
      <c r="E222" s="9"/>
      <c r="F222" s="9"/>
      <c r="G222" s="7"/>
      <c r="H222" s="7"/>
      <c r="I222" s="7"/>
      <c r="J222" s="7"/>
      <c r="K222" s="7"/>
      <c r="L222" s="7"/>
      <c r="M222" s="7"/>
      <c r="N222" s="7"/>
      <c r="O222" s="7"/>
      <c r="P222" s="7"/>
      <c r="Q222" s="7"/>
      <c r="R222" s="7"/>
      <c r="S222" s="7"/>
      <c r="T222" s="7"/>
      <c r="U222" s="7"/>
      <c r="V222" s="7"/>
      <c r="W222" s="7"/>
      <c r="X222" s="7"/>
      <c r="Y222" s="1"/>
      <c r="Z222" s="1"/>
    </row>
    <row r="223" spans="1:26" ht="15.75" customHeight="1">
      <c r="A223" s="7"/>
      <c r="B223" s="7"/>
      <c r="C223" s="8"/>
      <c r="D223" s="9"/>
      <c r="E223" s="9"/>
      <c r="F223" s="9"/>
      <c r="G223" s="7"/>
      <c r="H223" s="7"/>
      <c r="I223" s="7"/>
      <c r="J223" s="7"/>
      <c r="K223" s="7"/>
      <c r="L223" s="7"/>
      <c r="M223" s="7"/>
      <c r="N223" s="7"/>
      <c r="O223" s="7"/>
      <c r="P223" s="7"/>
      <c r="Q223" s="7"/>
      <c r="R223" s="7"/>
      <c r="S223" s="7"/>
      <c r="T223" s="7"/>
      <c r="U223" s="7"/>
      <c r="V223" s="7"/>
      <c r="W223" s="7"/>
      <c r="X223" s="7"/>
      <c r="Y223" s="1"/>
      <c r="Z223" s="1"/>
    </row>
    <row r="224" spans="1:26" ht="15.75" customHeight="1">
      <c r="A224" s="7"/>
      <c r="B224" s="7"/>
      <c r="C224" s="8"/>
      <c r="D224" s="9"/>
      <c r="E224" s="9"/>
      <c r="F224" s="9"/>
      <c r="G224" s="7"/>
      <c r="H224" s="7"/>
      <c r="I224" s="7"/>
      <c r="J224" s="7"/>
      <c r="K224" s="7"/>
      <c r="L224" s="7"/>
      <c r="M224" s="7"/>
      <c r="N224" s="7"/>
      <c r="O224" s="7"/>
      <c r="P224" s="7"/>
      <c r="Q224" s="7"/>
      <c r="R224" s="7"/>
      <c r="S224" s="7"/>
      <c r="T224" s="7"/>
      <c r="U224" s="7"/>
      <c r="V224" s="7"/>
      <c r="W224" s="7"/>
      <c r="X224" s="7"/>
      <c r="Y224" s="1"/>
      <c r="Z224" s="1"/>
    </row>
    <row r="225" spans="1:26" ht="15.75" customHeight="1">
      <c r="A225" s="7"/>
      <c r="B225" s="7"/>
      <c r="C225" s="8"/>
      <c r="D225" s="9"/>
      <c r="E225" s="9"/>
      <c r="F225" s="9"/>
      <c r="G225" s="7"/>
      <c r="H225" s="7"/>
      <c r="I225" s="7"/>
      <c r="J225" s="7"/>
      <c r="K225" s="7"/>
      <c r="L225" s="7"/>
      <c r="M225" s="7"/>
      <c r="N225" s="7"/>
      <c r="O225" s="7"/>
      <c r="P225" s="7"/>
      <c r="Q225" s="7"/>
      <c r="R225" s="7"/>
      <c r="S225" s="7"/>
      <c r="T225" s="7"/>
      <c r="U225" s="7"/>
      <c r="V225" s="7"/>
      <c r="W225" s="7"/>
      <c r="X225" s="7"/>
      <c r="Y225" s="1"/>
      <c r="Z225" s="1"/>
    </row>
    <row r="226" spans="1:26" ht="15.75" customHeight="1">
      <c r="A226" s="7"/>
      <c r="B226" s="7"/>
      <c r="C226" s="8"/>
      <c r="D226" s="9"/>
      <c r="E226" s="9"/>
      <c r="F226" s="9"/>
      <c r="G226" s="7"/>
      <c r="H226" s="7"/>
      <c r="I226" s="7"/>
      <c r="J226" s="7"/>
      <c r="K226" s="7"/>
      <c r="L226" s="7"/>
      <c r="M226" s="7"/>
      <c r="N226" s="7"/>
      <c r="O226" s="7"/>
      <c r="P226" s="7"/>
      <c r="Q226" s="7"/>
      <c r="R226" s="7"/>
      <c r="S226" s="7"/>
      <c r="T226" s="7"/>
      <c r="U226" s="7"/>
      <c r="V226" s="7"/>
      <c r="W226" s="7"/>
      <c r="X226" s="7"/>
      <c r="Y226" s="1"/>
      <c r="Z226" s="1"/>
    </row>
    <row r="227" spans="1:26" ht="15.75" customHeight="1">
      <c r="A227" s="7"/>
      <c r="B227" s="7"/>
      <c r="C227" s="8"/>
      <c r="D227" s="9"/>
      <c r="E227" s="9"/>
      <c r="F227" s="9"/>
      <c r="G227" s="7"/>
      <c r="H227" s="7"/>
      <c r="I227" s="7"/>
      <c r="J227" s="7"/>
      <c r="K227" s="7"/>
      <c r="L227" s="7"/>
      <c r="M227" s="7"/>
      <c r="N227" s="7"/>
      <c r="O227" s="7"/>
      <c r="P227" s="7"/>
      <c r="Q227" s="7"/>
      <c r="R227" s="7"/>
      <c r="S227" s="7"/>
      <c r="T227" s="7"/>
      <c r="U227" s="7"/>
      <c r="V227" s="7"/>
      <c r="W227" s="7"/>
      <c r="X227" s="7"/>
      <c r="Y227" s="1"/>
      <c r="Z227" s="1"/>
    </row>
    <row r="228" spans="1:26" ht="15.75" customHeight="1">
      <c r="A228" s="7"/>
      <c r="B228" s="7"/>
      <c r="C228" s="8"/>
      <c r="D228" s="9"/>
      <c r="E228" s="9"/>
      <c r="F228" s="9"/>
      <c r="G228" s="7"/>
      <c r="H228" s="7"/>
      <c r="I228" s="7"/>
      <c r="J228" s="7"/>
      <c r="K228" s="7"/>
      <c r="L228" s="7"/>
      <c r="M228" s="7"/>
      <c r="N228" s="7"/>
      <c r="O228" s="7"/>
      <c r="P228" s="7"/>
      <c r="Q228" s="7"/>
      <c r="R228" s="7"/>
      <c r="S228" s="7"/>
      <c r="T228" s="7"/>
      <c r="U228" s="7"/>
      <c r="V228" s="7"/>
      <c r="W228" s="7"/>
      <c r="X228" s="7"/>
      <c r="Y228" s="1"/>
      <c r="Z228" s="1"/>
    </row>
    <row r="229" spans="1:26" ht="15.75" customHeight="1">
      <c r="A229" s="7"/>
      <c r="B229" s="7"/>
      <c r="C229" s="8"/>
      <c r="D229" s="9"/>
      <c r="E229" s="9"/>
      <c r="F229" s="9"/>
      <c r="G229" s="7"/>
      <c r="H229" s="7"/>
      <c r="I229" s="7"/>
      <c r="J229" s="7"/>
      <c r="K229" s="7"/>
      <c r="L229" s="7"/>
      <c r="M229" s="7"/>
      <c r="N229" s="7"/>
      <c r="O229" s="7"/>
      <c r="P229" s="7"/>
      <c r="Q229" s="7"/>
      <c r="R229" s="7"/>
      <c r="S229" s="7"/>
      <c r="T229" s="7"/>
      <c r="U229" s="7"/>
      <c r="V229" s="7"/>
      <c r="W229" s="7"/>
      <c r="X229" s="7"/>
      <c r="Y229" s="1"/>
      <c r="Z229" s="1"/>
    </row>
    <row r="230" spans="1:26" ht="15.75" customHeight="1">
      <c r="A230" s="7"/>
      <c r="B230" s="7"/>
      <c r="C230" s="8"/>
      <c r="D230" s="9"/>
      <c r="E230" s="9"/>
      <c r="F230" s="9"/>
      <c r="G230" s="7"/>
      <c r="H230" s="7"/>
      <c r="I230" s="7"/>
      <c r="J230" s="7"/>
      <c r="K230" s="7"/>
      <c r="L230" s="7"/>
      <c r="M230" s="7"/>
      <c r="N230" s="7"/>
      <c r="O230" s="7"/>
      <c r="P230" s="7"/>
      <c r="Q230" s="7"/>
      <c r="R230" s="7"/>
      <c r="S230" s="7"/>
      <c r="T230" s="7"/>
      <c r="U230" s="7"/>
      <c r="V230" s="7"/>
      <c r="W230" s="7"/>
      <c r="X230" s="7"/>
      <c r="Y230" s="1"/>
      <c r="Z230" s="1"/>
    </row>
    <row r="231" spans="1:26" ht="15.75" customHeight="1">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2:G2"/>
    <mergeCell ref="C4:D4"/>
    <mergeCell ref="C5:D5"/>
    <mergeCell ref="K30:L3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DCE4"/>
  </sheetPr>
  <dimension ref="A1:Z1000"/>
  <sheetViews>
    <sheetView showGridLines="0" tabSelected="1" workbookViewId="0"/>
  </sheetViews>
  <sheetFormatPr baseColWidth="10" defaultColWidth="14.42578125" defaultRowHeight="15" customHeight="1"/>
  <cols>
    <col min="1" max="1" width="4" customWidth="1"/>
    <col min="2" max="2" width="40.28515625" customWidth="1"/>
    <col min="3" max="3" width="12" customWidth="1"/>
    <col min="4" max="4" width="10" customWidth="1"/>
    <col min="5" max="5" width="22.5703125" customWidth="1"/>
    <col min="6" max="6" width="19.7109375" customWidth="1"/>
    <col min="7" max="7" width="15.28515625" customWidth="1"/>
    <col min="8" max="8" width="14.7109375" customWidth="1"/>
    <col min="9" max="9" width="18.28515625" customWidth="1"/>
    <col min="10" max="24" width="11.5703125" customWidth="1"/>
  </cols>
  <sheetData>
    <row r="1" spans="1:26" ht="12" customHeight="1">
      <c r="A1" s="103"/>
      <c r="B1" s="104"/>
      <c r="C1" s="1"/>
      <c r="D1" s="1"/>
      <c r="E1" s="1"/>
      <c r="F1" s="1"/>
      <c r="G1" s="103"/>
      <c r="H1" s="103"/>
      <c r="I1" s="105"/>
      <c r="J1" s="103"/>
      <c r="K1" s="103"/>
      <c r="L1" s="103"/>
      <c r="M1" s="103"/>
      <c r="N1" s="103"/>
      <c r="O1" s="103"/>
      <c r="P1" s="103"/>
      <c r="Q1" s="103"/>
      <c r="R1" s="103"/>
      <c r="S1" s="103"/>
      <c r="T1" s="103"/>
      <c r="U1" s="103"/>
      <c r="V1" s="103"/>
      <c r="W1" s="103"/>
      <c r="X1" s="103"/>
      <c r="Y1" s="1"/>
      <c r="Z1" s="1"/>
    </row>
    <row r="2" spans="1:26" ht="12" customHeight="1">
      <c r="A2" s="103"/>
      <c r="B2" s="104"/>
      <c r="C2" s="1"/>
      <c r="D2" s="1"/>
      <c r="E2" s="1"/>
      <c r="F2" s="1"/>
      <c r="G2" s="103"/>
      <c r="H2" s="103"/>
      <c r="I2" s="105"/>
      <c r="J2" s="103"/>
      <c r="K2" s="103"/>
      <c r="L2" s="103"/>
      <c r="M2" s="103"/>
      <c r="N2" s="103"/>
      <c r="O2" s="103"/>
      <c r="P2" s="103"/>
      <c r="Q2" s="103"/>
      <c r="R2" s="103"/>
      <c r="S2" s="103"/>
      <c r="T2" s="103"/>
      <c r="U2" s="103"/>
      <c r="V2" s="103"/>
      <c r="W2" s="103"/>
      <c r="X2" s="103"/>
      <c r="Y2" s="1"/>
      <c r="Z2" s="1"/>
    </row>
    <row r="3" spans="1:26" ht="12" customHeight="1">
      <c r="A3" s="103"/>
      <c r="B3" s="104"/>
      <c r="C3" s="441" t="s">
        <v>78</v>
      </c>
      <c r="D3" s="438"/>
      <c r="E3" s="438"/>
      <c r="F3" s="438"/>
      <c r="G3" s="103"/>
      <c r="H3" s="103"/>
      <c r="I3" s="105"/>
      <c r="J3" s="103"/>
      <c r="K3" s="103"/>
      <c r="L3" s="103"/>
      <c r="M3" s="103"/>
      <c r="N3" s="103"/>
      <c r="O3" s="103"/>
      <c r="P3" s="103"/>
      <c r="Q3" s="103"/>
      <c r="R3" s="103"/>
      <c r="S3" s="103"/>
      <c r="T3" s="103"/>
      <c r="U3" s="103"/>
      <c r="V3" s="103"/>
      <c r="W3" s="103"/>
      <c r="X3" s="103"/>
      <c r="Y3" s="1"/>
      <c r="Z3" s="1"/>
    </row>
    <row r="4" spans="1:26" ht="53.25" customHeight="1">
      <c r="A4" s="103"/>
      <c r="B4" s="103"/>
      <c r="C4" s="442"/>
      <c r="D4" s="442"/>
      <c r="E4" s="442"/>
      <c r="F4" s="442"/>
      <c r="G4" s="103"/>
      <c r="H4" s="103"/>
      <c r="I4" s="105"/>
      <c r="J4" s="103"/>
      <c r="K4" s="103"/>
      <c r="L4" s="103"/>
      <c r="M4" s="103"/>
      <c r="N4" s="103"/>
      <c r="O4" s="103"/>
      <c r="P4" s="103"/>
      <c r="Q4" s="103"/>
      <c r="R4" s="103"/>
      <c r="S4" s="103"/>
      <c r="T4" s="103"/>
      <c r="U4" s="103"/>
      <c r="V4" s="103"/>
      <c r="W4" s="103"/>
      <c r="X4" s="103"/>
    </row>
    <row r="5" spans="1:26" ht="12" customHeight="1">
      <c r="A5" s="103"/>
      <c r="B5" s="103"/>
      <c r="C5" s="443"/>
      <c r="D5" s="444"/>
      <c r="E5" s="444"/>
      <c r="F5" s="440"/>
      <c r="G5" s="103"/>
      <c r="H5" s="103"/>
      <c r="I5" s="105"/>
      <c r="J5" s="103"/>
      <c r="K5" s="103"/>
      <c r="L5" s="103"/>
      <c r="M5" s="103"/>
      <c r="N5" s="103"/>
      <c r="O5" s="103"/>
      <c r="P5" s="103"/>
      <c r="Q5" s="103"/>
      <c r="R5" s="103"/>
      <c r="S5" s="103"/>
      <c r="T5" s="103"/>
      <c r="U5" s="103"/>
      <c r="V5" s="103"/>
      <c r="W5" s="103"/>
      <c r="X5" s="103"/>
    </row>
    <row r="6" spans="1:26" ht="22.5" customHeight="1">
      <c r="A6" s="103"/>
      <c r="B6" s="103"/>
      <c r="C6" s="445" t="s">
        <v>79</v>
      </c>
      <c r="D6" s="440"/>
      <c r="E6" s="108" t="s">
        <v>80</v>
      </c>
      <c r="F6" s="446" t="s">
        <v>81</v>
      </c>
      <c r="G6" s="103"/>
      <c r="H6" s="103"/>
      <c r="I6" s="103"/>
      <c r="J6" s="103"/>
      <c r="K6" s="103"/>
      <c r="L6" s="103"/>
      <c r="M6" s="103"/>
      <c r="N6" s="103"/>
      <c r="O6" s="103"/>
      <c r="P6" s="103"/>
      <c r="Q6" s="103"/>
      <c r="R6" s="103"/>
      <c r="S6" s="103"/>
      <c r="T6" s="103"/>
      <c r="U6" s="103"/>
      <c r="V6" s="103"/>
      <c r="W6" s="103"/>
      <c r="X6" s="103"/>
    </row>
    <row r="7" spans="1:26" ht="33" customHeight="1">
      <c r="A7" s="103"/>
      <c r="B7" s="103"/>
      <c r="C7" s="449"/>
      <c r="D7" s="440"/>
      <c r="E7" s="446" t="s">
        <v>82</v>
      </c>
      <c r="F7" s="447"/>
      <c r="G7" s="103"/>
      <c r="H7" s="103"/>
      <c r="I7" s="103"/>
      <c r="J7" s="103"/>
      <c r="K7" s="103"/>
      <c r="L7" s="103"/>
      <c r="M7" s="103"/>
      <c r="N7" s="103"/>
      <c r="O7" s="103"/>
      <c r="P7" s="103"/>
      <c r="Q7" s="103"/>
      <c r="R7" s="103"/>
      <c r="S7" s="103"/>
      <c r="T7" s="103"/>
      <c r="U7" s="103"/>
      <c r="V7" s="103"/>
      <c r="W7" s="103"/>
      <c r="X7" s="103"/>
    </row>
    <row r="8" spans="1:26" ht="12" customHeight="1">
      <c r="A8" s="439" t="s">
        <v>83</v>
      </c>
      <c r="B8" s="440"/>
      <c r="C8" s="110" t="s">
        <v>84</v>
      </c>
      <c r="D8" s="110" t="s">
        <v>85</v>
      </c>
      <c r="E8" s="448"/>
      <c r="F8" s="448"/>
      <c r="G8" s="103"/>
      <c r="H8" s="103"/>
      <c r="I8" s="103"/>
      <c r="J8" s="103"/>
      <c r="K8" s="103"/>
      <c r="L8" s="103"/>
      <c r="M8" s="103"/>
      <c r="N8" s="103"/>
      <c r="O8" s="103"/>
      <c r="P8" s="103"/>
      <c r="Q8" s="103"/>
      <c r="R8" s="103"/>
      <c r="S8" s="103"/>
      <c r="T8" s="103"/>
      <c r="U8" s="103"/>
      <c r="V8" s="103"/>
      <c r="W8" s="103"/>
      <c r="X8" s="103"/>
    </row>
    <row r="9" spans="1:26" ht="12" customHeight="1">
      <c r="A9" s="111" t="s">
        <v>86</v>
      </c>
      <c r="B9" s="111" t="s">
        <v>87</v>
      </c>
      <c r="C9" s="112">
        <v>0</v>
      </c>
      <c r="D9" s="113">
        <f>'01. Talento Humano'!M18</f>
        <v>0</v>
      </c>
      <c r="E9" s="114">
        <f>+'01. Talento Humano'!I18</f>
        <v>706350000</v>
      </c>
      <c r="F9" s="114">
        <f t="shared" ref="F9:F11" si="0">SUM(C9:E9)</f>
        <v>706350000</v>
      </c>
      <c r="G9" s="115">
        <f>+F9/F17</f>
        <v>0.40518306863764636</v>
      </c>
      <c r="H9" s="116"/>
      <c r="I9" s="117"/>
      <c r="J9" s="103"/>
      <c r="K9" s="103"/>
      <c r="L9" s="103"/>
      <c r="M9" s="103"/>
      <c r="N9" s="103"/>
      <c r="O9" s="103"/>
      <c r="P9" s="103"/>
      <c r="Q9" s="103"/>
      <c r="R9" s="103"/>
      <c r="S9" s="103"/>
      <c r="T9" s="103"/>
      <c r="U9" s="103"/>
      <c r="V9" s="103"/>
      <c r="W9" s="103"/>
      <c r="X9" s="103"/>
    </row>
    <row r="10" spans="1:26" ht="12" customHeight="1">
      <c r="A10" s="111" t="s">
        <v>88</v>
      </c>
      <c r="B10" s="111" t="s">
        <v>89</v>
      </c>
      <c r="C10" s="112">
        <f>'02. Capacitación'!J16</f>
        <v>0</v>
      </c>
      <c r="D10" s="113">
        <f>'02. Capacitación'!K16</f>
        <v>0</v>
      </c>
      <c r="E10" s="114">
        <f>+'02. Capacitación'!G16</f>
        <v>221976166.66666669</v>
      </c>
      <c r="F10" s="114">
        <f t="shared" si="0"/>
        <v>221976166.66666669</v>
      </c>
      <c r="G10" s="115">
        <f t="shared" ref="G10:G16" si="1">F10/$F$17</f>
        <v>0.12733203705588114</v>
      </c>
      <c r="H10" s="116"/>
      <c r="I10" s="103"/>
      <c r="J10" s="103"/>
      <c r="K10" s="103"/>
      <c r="L10" s="103"/>
      <c r="M10" s="103"/>
      <c r="N10" s="103"/>
      <c r="O10" s="103"/>
      <c r="P10" s="103"/>
      <c r="Q10" s="103"/>
      <c r="R10" s="103"/>
      <c r="S10" s="103"/>
      <c r="T10" s="103"/>
      <c r="U10" s="103"/>
      <c r="V10" s="103"/>
      <c r="W10" s="103"/>
      <c r="X10" s="103"/>
    </row>
    <row r="11" spans="1:26" ht="12" customHeight="1">
      <c r="A11" s="111" t="s">
        <v>90</v>
      </c>
      <c r="B11" s="111" t="s">
        <v>91</v>
      </c>
      <c r="C11" s="112">
        <v>0</v>
      </c>
      <c r="D11" s="113">
        <f>'03. Servicios Tecnologicos'!K15</f>
        <v>0</v>
      </c>
      <c r="E11" s="114">
        <f>+'03. Servicios Tecnologicos'!G15</f>
        <v>80000000</v>
      </c>
      <c r="F11" s="114">
        <f t="shared" si="0"/>
        <v>80000000</v>
      </c>
      <c r="G11" s="115">
        <f t="shared" si="1"/>
        <v>4.5890345425089137E-2</v>
      </c>
      <c r="H11" s="116"/>
      <c r="I11" s="103"/>
      <c r="J11" s="103"/>
      <c r="K11" s="103"/>
      <c r="L11" s="103"/>
      <c r="M11" s="103"/>
      <c r="N11" s="103"/>
      <c r="O11" s="103"/>
      <c r="P11" s="103"/>
      <c r="Q11" s="103"/>
      <c r="R11" s="103"/>
      <c r="S11" s="103"/>
      <c r="T11" s="103"/>
      <c r="U11" s="103"/>
      <c r="V11" s="103"/>
      <c r="W11" s="103"/>
      <c r="X11" s="103"/>
    </row>
    <row r="12" spans="1:26" ht="12" customHeight="1">
      <c r="A12" s="111" t="s">
        <v>92</v>
      </c>
      <c r="B12" s="118" t="s">
        <v>93</v>
      </c>
      <c r="C12" s="112">
        <v>0</v>
      </c>
      <c r="D12" s="113">
        <v>0</v>
      </c>
      <c r="E12" s="114">
        <f>+'04. Protección y Divulgacion'!H29</f>
        <v>65314628</v>
      </c>
      <c r="F12" s="114">
        <f>+'04. Protección y Divulgacion'!N29</f>
        <v>54314628</v>
      </c>
      <c r="G12" s="115">
        <f t="shared" si="1"/>
        <v>3.1156463006940228E-2</v>
      </c>
      <c r="H12" s="116"/>
      <c r="I12" s="103"/>
      <c r="J12" s="103"/>
      <c r="K12" s="103"/>
      <c r="L12" s="103"/>
      <c r="M12" s="103"/>
      <c r="N12" s="103"/>
      <c r="O12" s="103"/>
      <c r="P12" s="103"/>
      <c r="Q12" s="103"/>
      <c r="R12" s="103"/>
      <c r="S12" s="103"/>
      <c r="T12" s="103"/>
      <c r="U12" s="103"/>
      <c r="V12" s="103"/>
      <c r="W12" s="103"/>
      <c r="X12" s="103"/>
    </row>
    <row r="13" spans="1:26" ht="12" customHeight="1">
      <c r="A13" s="111" t="s">
        <v>94</v>
      </c>
      <c r="B13" s="118" t="s">
        <v>95</v>
      </c>
      <c r="C13" s="112">
        <f>'05. Gastos de viaje'!K13</f>
        <v>0</v>
      </c>
      <c r="D13" s="113">
        <f>'05. Gastos de viaje'!L13</f>
        <v>0</v>
      </c>
      <c r="E13" s="114">
        <f>+'05. Gastos de viaje'!H10</f>
        <v>17522976.92307692</v>
      </c>
      <c r="F13" s="114">
        <f>+'05. Gastos de viaje'!H10</f>
        <v>17522976.92307692</v>
      </c>
      <c r="G13" s="115">
        <f t="shared" si="1"/>
        <v>1.0051693298448319E-2</v>
      </c>
      <c r="H13" s="116"/>
      <c r="I13" s="103"/>
      <c r="J13" s="103"/>
      <c r="K13" s="103"/>
      <c r="L13" s="103"/>
      <c r="M13" s="103"/>
      <c r="N13" s="103"/>
      <c r="O13" s="103"/>
      <c r="P13" s="103"/>
      <c r="Q13" s="103"/>
      <c r="R13" s="103"/>
      <c r="S13" s="103"/>
      <c r="T13" s="103"/>
      <c r="U13" s="103"/>
      <c r="V13" s="103"/>
      <c r="W13" s="103"/>
      <c r="X13" s="103"/>
    </row>
    <row r="14" spans="1:26" ht="12" customHeight="1">
      <c r="A14" s="111" t="s">
        <v>96</v>
      </c>
      <c r="B14" s="118" t="s">
        <v>97</v>
      </c>
      <c r="C14" s="112">
        <v>0</v>
      </c>
      <c r="D14" s="113">
        <f>'06. Administrativos '!K28</f>
        <v>0</v>
      </c>
      <c r="E14" s="114">
        <f>+'06. Administrativos '!G28</f>
        <v>43122300</v>
      </c>
      <c r="F14" s="114">
        <f>+'06. Administrativos '!G28</f>
        <v>43122300</v>
      </c>
      <c r="G14" s="115">
        <f t="shared" si="1"/>
        <v>2.4736215531554015E-2</v>
      </c>
      <c r="H14" s="116"/>
      <c r="I14" s="103"/>
      <c r="J14" s="103"/>
      <c r="K14" s="103"/>
      <c r="L14" s="103"/>
      <c r="M14" s="103"/>
      <c r="N14" s="103"/>
      <c r="O14" s="103"/>
      <c r="P14" s="103"/>
      <c r="Q14" s="103"/>
      <c r="R14" s="103"/>
      <c r="S14" s="103"/>
      <c r="T14" s="103"/>
      <c r="U14" s="103"/>
      <c r="V14" s="103"/>
      <c r="W14" s="103"/>
      <c r="X14" s="103"/>
    </row>
    <row r="15" spans="1:26" ht="12" customHeight="1">
      <c r="A15" s="111" t="s">
        <v>98</v>
      </c>
      <c r="B15" s="118" t="s">
        <v>99</v>
      </c>
      <c r="C15" s="112">
        <f>'07.Gastos apoyo supervision'!I18</f>
        <v>0</v>
      </c>
      <c r="D15" s="113">
        <f>'07.Gastos apoyo supervision'!J18</f>
        <v>0</v>
      </c>
      <c r="E15" s="114">
        <f>+'07.Gastos apoyo supervision'!F18</f>
        <v>120000000</v>
      </c>
      <c r="F15" s="114">
        <f>+'07.Gastos apoyo supervision'!F18</f>
        <v>120000000</v>
      </c>
      <c r="G15" s="115">
        <f t="shared" si="1"/>
        <v>6.8835518137633708E-2</v>
      </c>
      <c r="H15" s="116"/>
      <c r="I15" s="103"/>
      <c r="J15" s="103"/>
      <c r="K15" s="103"/>
      <c r="L15" s="103"/>
      <c r="M15" s="103"/>
      <c r="N15" s="103"/>
      <c r="O15" s="103"/>
      <c r="P15" s="103"/>
      <c r="Q15" s="103"/>
      <c r="R15" s="103"/>
      <c r="S15" s="103"/>
      <c r="T15" s="103"/>
      <c r="U15" s="103"/>
      <c r="V15" s="103"/>
      <c r="W15" s="103"/>
      <c r="X15" s="103"/>
    </row>
    <row r="16" spans="1:26" ht="12" customHeight="1">
      <c r="A16" s="111" t="s">
        <v>100</v>
      </c>
      <c r="B16" s="111" t="s">
        <v>53</v>
      </c>
      <c r="C16" s="112">
        <f>'08. Cofinanciacion'!F11</f>
        <v>0</v>
      </c>
      <c r="D16" s="113">
        <f>'08. Cofinanciacion'!G11</f>
        <v>0</v>
      </c>
      <c r="E16" s="119">
        <f>+'08. Cofinanciacion'!C11</f>
        <v>500000000</v>
      </c>
      <c r="F16" s="119">
        <f>+'08. Cofinanciacion'!C10</f>
        <v>500000000</v>
      </c>
      <c r="G16" s="115">
        <f t="shared" si="1"/>
        <v>0.28681465890680707</v>
      </c>
      <c r="H16" s="116"/>
      <c r="I16" s="103"/>
      <c r="J16" s="103"/>
      <c r="K16" s="103"/>
      <c r="L16" s="103"/>
      <c r="M16" s="103"/>
      <c r="N16" s="103"/>
      <c r="O16" s="103"/>
      <c r="P16" s="103"/>
      <c r="Q16" s="103"/>
      <c r="R16" s="103"/>
      <c r="S16" s="103"/>
      <c r="T16" s="103"/>
      <c r="U16" s="103"/>
      <c r="V16" s="103"/>
      <c r="W16" s="103"/>
      <c r="X16" s="103"/>
    </row>
    <row r="17" spans="1:24" ht="12" customHeight="1">
      <c r="A17" s="111"/>
      <c r="B17" s="120" t="s">
        <v>81</v>
      </c>
      <c r="C17" s="112">
        <f t="shared" ref="C17:F17" si="2">SUM(C9:C16)</f>
        <v>0</v>
      </c>
      <c r="D17" s="121">
        <f t="shared" si="2"/>
        <v>0</v>
      </c>
      <c r="E17" s="122">
        <f t="shared" si="2"/>
        <v>1754286071.5897436</v>
      </c>
      <c r="F17" s="122">
        <f t="shared" si="2"/>
        <v>1743286071.5897436</v>
      </c>
      <c r="G17" s="123"/>
      <c r="H17" s="116"/>
      <c r="I17" s="103"/>
      <c r="J17" s="103"/>
      <c r="K17" s="103"/>
      <c r="L17" s="103"/>
      <c r="M17" s="103"/>
      <c r="N17" s="103"/>
      <c r="O17" s="103"/>
      <c r="P17" s="103"/>
      <c r="Q17" s="103"/>
      <c r="R17" s="103"/>
      <c r="S17" s="103"/>
      <c r="T17" s="103"/>
      <c r="U17" s="103"/>
      <c r="V17" s="103"/>
      <c r="W17" s="103"/>
      <c r="X17" s="103"/>
    </row>
    <row r="18" spans="1:24" ht="12" customHeight="1">
      <c r="A18" s="103"/>
      <c r="B18" s="103"/>
      <c r="C18" s="124"/>
      <c r="D18" s="103"/>
      <c r="F18" s="123"/>
      <c r="G18" s="103"/>
      <c r="H18" s="103"/>
      <c r="I18" s="103"/>
      <c r="J18" s="103"/>
      <c r="K18" s="103"/>
      <c r="L18" s="103"/>
      <c r="M18" s="103"/>
      <c r="N18" s="103"/>
      <c r="O18" s="103"/>
      <c r="P18" s="103"/>
      <c r="Q18" s="103"/>
      <c r="R18" s="103"/>
      <c r="S18" s="103"/>
      <c r="T18" s="103"/>
      <c r="U18" s="103"/>
      <c r="V18" s="103"/>
      <c r="W18" s="103"/>
      <c r="X18" s="103"/>
    </row>
    <row r="19" spans="1:24" ht="12" customHeight="1">
      <c r="A19" s="103"/>
      <c r="B19" s="103"/>
      <c r="C19" s="123"/>
      <c r="D19" s="103"/>
      <c r="E19" s="125"/>
      <c r="F19" s="126"/>
      <c r="G19" s="123"/>
      <c r="H19" s="103"/>
      <c r="I19" s="103"/>
      <c r="J19" s="103"/>
      <c r="K19" s="103"/>
      <c r="L19" s="103"/>
      <c r="M19" s="103"/>
      <c r="N19" s="103"/>
      <c r="O19" s="103"/>
      <c r="P19" s="103"/>
      <c r="Q19" s="103"/>
      <c r="R19" s="103"/>
      <c r="S19" s="103"/>
      <c r="T19" s="103"/>
      <c r="U19" s="103"/>
      <c r="V19" s="103"/>
      <c r="W19" s="103"/>
      <c r="X19" s="103"/>
    </row>
    <row r="20" spans="1:24" ht="12" customHeight="1">
      <c r="A20" s="103"/>
      <c r="B20" s="103"/>
      <c r="E20" s="123"/>
      <c r="F20" s="126"/>
      <c r="G20" s="103"/>
      <c r="H20" s="103"/>
      <c r="I20" s="103"/>
      <c r="J20" s="103"/>
      <c r="K20" s="103"/>
      <c r="L20" s="103"/>
      <c r="M20" s="103"/>
      <c r="N20" s="103"/>
      <c r="O20" s="103"/>
      <c r="P20" s="103"/>
      <c r="Q20" s="103"/>
      <c r="R20" s="103"/>
      <c r="S20" s="103"/>
      <c r="T20" s="103"/>
      <c r="U20" s="103"/>
      <c r="V20" s="103"/>
      <c r="W20" s="103"/>
      <c r="X20" s="103"/>
    </row>
    <row r="21" spans="1:24" ht="12" customHeight="1">
      <c r="A21" s="103"/>
      <c r="B21" s="103"/>
      <c r="C21" s="103"/>
      <c r="D21" s="103"/>
      <c r="E21" s="103"/>
      <c r="F21" s="127"/>
      <c r="G21" s="128"/>
      <c r="H21" s="103"/>
      <c r="I21" s="103"/>
      <c r="J21" s="103"/>
      <c r="K21" s="103"/>
      <c r="L21" s="103"/>
      <c r="M21" s="103"/>
      <c r="N21" s="103"/>
      <c r="O21" s="103"/>
      <c r="P21" s="103"/>
      <c r="Q21" s="103"/>
      <c r="R21" s="103"/>
      <c r="S21" s="103"/>
      <c r="T21" s="103"/>
      <c r="U21" s="103"/>
      <c r="V21" s="103"/>
      <c r="W21" s="103"/>
      <c r="X21" s="103"/>
    </row>
    <row r="22" spans="1:24" ht="18" customHeight="1">
      <c r="A22" s="103"/>
      <c r="B22" s="103"/>
      <c r="C22" s="103"/>
      <c r="D22" s="126"/>
      <c r="E22" s="123"/>
      <c r="F22" s="127"/>
      <c r="G22" s="128"/>
      <c r="H22" s="103"/>
      <c r="I22" s="103"/>
      <c r="J22" s="103"/>
      <c r="K22" s="103"/>
      <c r="L22" s="103"/>
      <c r="M22" s="103"/>
      <c r="N22" s="103"/>
      <c r="O22" s="103"/>
      <c r="P22" s="103"/>
      <c r="Q22" s="103"/>
      <c r="R22" s="103"/>
      <c r="S22" s="103"/>
      <c r="T22" s="103"/>
      <c r="U22" s="103"/>
      <c r="V22" s="103"/>
      <c r="W22" s="103"/>
      <c r="X22" s="103"/>
    </row>
    <row r="23" spans="1:24" ht="12" customHeight="1">
      <c r="A23" s="103"/>
      <c r="B23" s="103"/>
      <c r="C23" s="103"/>
      <c r="D23" s="105"/>
      <c r="E23" s="103"/>
      <c r="F23" s="127"/>
      <c r="G23" s="129"/>
      <c r="H23" s="103"/>
      <c r="I23" s="103"/>
      <c r="J23" s="103"/>
      <c r="K23" s="103"/>
      <c r="L23" s="103"/>
      <c r="M23" s="103"/>
      <c r="N23" s="103"/>
      <c r="O23" s="103"/>
      <c r="P23" s="103"/>
      <c r="Q23" s="103"/>
      <c r="R23" s="103"/>
      <c r="S23" s="103"/>
      <c r="T23" s="103"/>
      <c r="U23" s="103"/>
      <c r="V23" s="103"/>
      <c r="W23" s="103"/>
      <c r="X23" s="103"/>
    </row>
    <row r="24" spans="1:24" ht="12"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ht="12" customHeight="1">
      <c r="A25" s="103"/>
      <c r="B25" s="103"/>
      <c r="C25" s="103"/>
      <c r="D25" s="103"/>
      <c r="E25" s="103"/>
      <c r="F25" s="123"/>
      <c r="G25" s="103"/>
      <c r="H25" s="103"/>
      <c r="I25" s="103"/>
      <c r="J25" s="103"/>
      <c r="K25" s="103"/>
      <c r="L25" s="103"/>
      <c r="M25" s="103"/>
      <c r="N25" s="103"/>
      <c r="O25" s="103"/>
      <c r="P25" s="103"/>
      <c r="Q25" s="103"/>
      <c r="R25" s="103"/>
      <c r="S25" s="103"/>
      <c r="T25" s="103"/>
      <c r="U25" s="103"/>
      <c r="V25" s="103"/>
      <c r="W25" s="103"/>
      <c r="X25" s="103"/>
    </row>
    <row r="26" spans="1:24" ht="12"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row>
    <row r="27" spans="1:24" ht="12" customHeight="1">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ht="12"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row>
    <row r="29" spans="1:24" ht="12" customHeigh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row>
    <row r="30" spans="1:24" ht="12"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1" spans="1:24" ht="12" customHeight="1">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4" ht="12"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ht="12" customHeigh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row>
    <row r="34" spans="1:24" ht="12"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row>
    <row r="35" spans="1:24" ht="12"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ht="14.2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1:24" ht="12"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1:24" ht="12"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1:24" ht="12"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row>
    <row r="40" spans="1:24" ht="12"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1:24" ht="12"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row>
    <row r="42" spans="1:24" ht="12" customHeight="1">
      <c r="A42" s="103"/>
      <c r="B42" s="103"/>
      <c r="C42" s="103"/>
      <c r="D42" s="103"/>
      <c r="E42" s="130"/>
      <c r="F42" s="126"/>
      <c r="G42" s="126"/>
      <c r="H42" s="126"/>
      <c r="I42" s="126"/>
      <c r="J42" s="103"/>
      <c r="K42" s="103"/>
      <c r="L42" s="103"/>
      <c r="M42" s="103"/>
      <c r="N42" s="103"/>
      <c r="O42" s="103"/>
      <c r="P42" s="103"/>
      <c r="Q42" s="103"/>
      <c r="R42" s="103"/>
      <c r="S42" s="103"/>
      <c r="T42" s="103"/>
      <c r="U42" s="103"/>
      <c r="V42" s="103"/>
      <c r="W42" s="103"/>
      <c r="X42" s="103"/>
    </row>
    <row r="43" spans="1:24" ht="12" customHeight="1">
      <c r="A43" s="103"/>
      <c r="B43" s="103"/>
      <c r="C43" s="103"/>
      <c r="D43" s="103"/>
      <c r="E43" s="103"/>
      <c r="F43" s="103"/>
      <c r="G43" s="103"/>
      <c r="H43" s="126"/>
      <c r="I43" s="126"/>
      <c r="J43" s="103"/>
      <c r="K43" s="103"/>
      <c r="L43" s="103"/>
      <c r="M43" s="103"/>
      <c r="N43" s="103"/>
      <c r="O43" s="103"/>
      <c r="P43" s="103"/>
      <c r="Q43" s="103"/>
      <c r="R43" s="103"/>
      <c r="S43" s="103"/>
      <c r="T43" s="103"/>
      <c r="U43" s="103"/>
      <c r="V43" s="103"/>
      <c r="W43" s="103"/>
      <c r="X43" s="103"/>
    </row>
    <row r="44" spans="1:24" ht="12" customHeight="1">
      <c r="A44" s="103"/>
      <c r="B44" s="103"/>
      <c r="C44" s="103"/>
      <c r="D44" s="103"/>
      <c r="E44" s="103"/>
      <c r="F44" s="103"/>
      <c r="G44" s="103"/>
      <c r="H44" s="126"/>
      <c r="I44" s="126"/>
      <c r="J44" s="103"/>
      <c r="K44" s="103"/>
      <c r="L44" s="103"/>
      <c r="M44" s="103"/>
      <c r="N44" s="103"/>
      <c r="O44" s="103"/>
      <c r="P44" s="103"/>
      <c r="Q44" s="103"/>
      <c r="R44" s="103"/>
      <c r="S44" s="103"/>
      <c r="T44" s="103"/>
      <c r="U44" s="103"/>
      <c r="V44" s="103"/>
      <c r="W44" s="103"/>
      <c r="X44" s="103"/>
    </row>
    <row r="45" spans="1:24" ht="12" customHeight="1">
      <c r="A45" s="103"/>
      <c r="B45" s="103"/>
      <c r="C45" s="103"/>
      <c r="D45" s="103"/>
      <c r="E45" s="103"/>
      <c r="F45" s="103"/>
      <c r="G45" s="103"/>
      <c r="H45" s="126"/>
      <c r="I45" s="126"/>
      <c r="J45" s="103"/>
      <c r="K45" s="103"/>
      <c r="L45" s="103"/>
      <c r="M45" s="103"/>
      <c r="N45" s="103"/>
      <c r="O45" s="103"/>
      <c r="P45" s="103"/>
      <c r="Q45" s="103"/>
      <c r="R45" s="103"/>
      <c r="S45" s="103"/>
      <c r="T45" s="103"/>
      <c r="U45" s="103"/>
      <c r="V45" s="103"/>
      <c r="W45" s="103"/>
      <c r="X45" s="103"/>
    </row>
    <row r="46" spans="1:24" ht="12" customHeight="1">
      <c r="A46" s="103"/>
      <c r="B46" s="103"/>
      <c r="C46" s="103"/>
      <c r="D46" s="103"/>
      <c r="E46" s="103"/>
      <c r="F46" s="103"/>
      <c r="G46" s="103"/>
      <c r="H46" s="126"/>
      <c r="I46" s="126"/>
      <c r="J46" s="103"/>
      <c r="K46" s="103"/>
      <c r="L46" s="103"/>
      <c r="M46" s="103"/>
      <c r="N46" s="103"/>
      <c r="O46" s="103"/>
      <c r="P46" s="103"/>
      <c r="Q46" s="103"/>
      <c r="R46" s="103"/>
      <c r="S46" s="103"/>
      <c r="T46" s="103"/>
      <c r="U46" s="103"/>
      <c r="V46" s="103"/>
      <c r="W46" s="103"/>
      <c r="X46" s="103"/>
    </row>
    <row r="47" spans="1:24" ht="12" customHeight="1">
      <c r="A47" s="103"/>
      <c r="B47" s="103"/>
      <c r="C47" s="103"/>
      <c r="D47" s="103"/>
      <c r="E47" s="103"/>
      <c r="F47" s="103"/>
      <c r="G47" s="103"/>
      <c r="H47" s="126"/>
      <c r="I47" s="126"/>
      <c r="J47" s="103"/>
      <c r="K47" s="103"/>
      <c r="L47" s="103"/>
      <c r="M47" s="103"/>
      <c r="N47" s="103"/>
      <c r="O47" s="103"/>
      <c r="P47" s="103"/>
      <c r="Q47" s="103"/>
      <c r="R47" s="103"/>
      <c r="S47" s="103"/>
      <c r="T47" s="103"/>
      <c r="U47" s="103"/>
      <c r="V47" s="103"/>
      <c r="W47" s="103"/>
      <c r="X47" s="103"/>
    </row>
    <row r="48" spans="1:24" ht="12" customHeight="1">
      <c r="A48" s="103"/>
      <c r="B48" s="103"/>
      <c r="C48" s="103"/>
      <c r="D48" s="103"/>
      <c r="E48" s="103"/>
      <c r="F48" s="103"/>
      <c r="G48" s="103"/>
      <c r="H48" s="126"/>
      <c r="I48" s="126"/>
      <c r="J48" s="103"/>
      <c r="K48" s="103"/>
      <c r="L48" s="103"/>
      <c r="M48" s="103"/>
      <c r="N48" s="103"/>
      <c r="O48" s="103"/>
      <c r="P48" s="103"/>
      <c r="Q48" s="103"/>
      <c r="R48" s="103"/>
      <c r="S48" s="103"/>
      <c r="T48" s="103"/>
      <c r="U48" s="103"/>
      <c r="V48" s="103"/>
      <c r="W48" s="103"/>
      <c r="X48" s="103"/>
    </row>
    <row r="49" spans="1:24" ht="12" customHeight="1">
      <c r="A49" s="103"/>
      <c r="B49" s="103"/>
      <c r="C49" s="103"/>
      <c r="D49" s="103"/>
      <c r="E49" s="103"/>
      <c r="F49" s="103"/>
      <c r="G49" s="103"/>
      <c r="H49" s="126"/>
      <c r="I49" s="126"/>
      <c r="J49" s="103"/>
      <c r="K49" s="103"/>
      <c r="L49" s="103"/>
      <c r="M49" s="103"/>
      <c r="N49" s="103"/>
      <c r="O49" s="103"/>
      <c r="P49" s="103"/>
      <c r="Q49" s="103"/>
      <c r="R49" s="103"/>
      <c r="S49" s="103"/>
      <c r="T49" s="103"/>
      <c r="U49" s="103"/>
      <c r="V49" s="103"/>
      <c r="W49" s="103"/>
      <c r="X49" s="103"/>
    </row>
    <row r="50" spans="1:24" ht="12" customHeight="1">
      <c r="A50" s="103"/>
      <c r="B50" s="103"/>
      <c r="C50" s="103"/>
      <c r="D50" s="103"/>
      <c r="E50" s="103"/>
      <c r="F50" s="103"/>
      <c r="G50" s="103"/>
      <c r="H50" s="126"/>
      <c r="I50" s="126"/>
      <c r="J50" s="103"/>
      <c r="K50" s="103"/>
      <c r="L50" s="103"/>
      <c r="M50" s="103"/>
      <c r="N50" s="103"/>
      <c r="O50" s="103"/>
      <c r="P50" s="103"/>
      <c r="Q50" s="103"/>
      <c r="R50" s="103"/>
      <c r="S50" s="103"/>
      <c r="T50" s="103"/>
      <c r="U50" s="103"/>
      <c r="V50" s="103"/>
      <c r="W50" s="103"/>
      <c r="X50" s="103"/>
    </row>
    <row r="51" spans="1:24" ht="12" customHeight="1">
      <c r="A51" s="103"/>
      <c r="B51" s="103"/>
      <c r="C51" s="103"/>
      <c r="D51" s="103"/>
      <c r="E51" s="103"/>
      <c r="F51" s="103"/>
      <c r="G51" s="103"/>
      <c r="H51" s="126"/>
      <c r="I51" s="126"/>
      <c r="J51" s="103"/>
      <c r="K51" s="103"/>
      <c r="L51" s="103"/>
      <c r="M51" s="103"/>
      <c r="N51" s="103"/>
      <c r="O51" s="103"/>
      <c r="P51" s="103"/>
      <c r="Q51" s="103"/>
      <c r="R51" s="103"/>
      <c r="S51" s="103"/>
      <c r="T51" s="103"/>
      <c r="U51" s="103"/>
      <c r="V51" s="103"/>
      <c r="W51" s="103"/>
      <c r="X51" s="103"/>
    </row>
    <row r="52" spans="1:24" ht="12" customHeight="1">
      <c r="A52" s="103"/>
      <c r="B52" s="103"/>
      <c r="C52" s="103"/>
      <c r="D52" s="103"/>
      <c r="E52" s="103"/>
      <c r="F52" s="103"/>
      <c r="G52" s="103"/>
      <c r="H52" s="126"/>
      <c r="I52" s="126"/>
      <c r="J52" s="103"/>
      <c r="K52" s="103"/>
      <c r="L52" s="103"/>
      <c r="M52" s="103"/>
      <c r="N52" s="103"/>
      <c r="O52" s="103"/>
      <c r="P52" s="103"/>
      <c r="Q52" s="103"/>
      <c r="R52" s="103"/>
      <c r="S52" s="103"/>
      <c r="T52" s="103"/>
      <c r="U52" s="103"/>
      <c r="V52" s="103"/>
      <c r="W52" s="103"/>
      <c r="X52" s="103"/>
    </row>
    <row r="53" spans="1:24" ht="12" customHeight="1">
      <c r="A53" s="103"/>
      <c r="B53" s="103"/>
      <c r="C53" s="103"/>
      <c r="D53" s="103"/>
      <c r="E53" s="103"/>
      <c r="F53" s="103"/>
      <c r="G53" s="103"/>
      <c r="H53" s="126"/>
      <c r="I53" s="126"/>
      <c r="J53" s="103"/>
      <c r="K53" s="103"/>
      <c r="L53" s="103"/>
      <c r="M53" s="103"/>
      <c r="N53" s="103"/>
      <c r="O53" s="103"/>
      <c r="P53" s="103"/>
      <c r="Q53" s="103"/>
      <c r="R53" s="103"/>
      <c r="S53" s="103"/>
      <c r="T53" s="103"/>
      <c r="U53" s="103"/>
      <c r="V53" s="103"/>
      <c r="W53" s="103"/>
      <c r="X53" s="103"/>
    </row>
    <row r="54" spans="1:24" ht="12" customHeight="1">
      <c r="A54" s="103"/>
      <c r="B54" s="103"/>
      <c r="C54" s="103"/>
      <c r="D54" s="103"/>
      <c r="E54" s="103"/>
      <c r="F54" s="103"/>
      <c r="G54" s="103"/>
      <c r="H54" s="126"/>
      <c r="I54" s="126"/>
      <c r="J54" s="103"/>
      <c r="K54" s="103"/>
      <c r="L54" s="103"/>
      <c r="M54" s="103"/>
      <c r="N54" s="103"/>
      <c r="O54" s="103"/>
      <c r="P54" s="103"/>
      <c r="Q54" s="103"/>
      <c r="R54" s="103"/>
      <c r="S54" s="103"/>
      <c r="T54" s="103"/>
      <c r="U54" s="103"/>
      <c r="V54" s="103"/>
      <c r="W54" s="103"/>
      <c r="X54" s="103"/>
    </row>
    <row r="55" spans="1:24" ht="12"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1:24" ht="12"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1:24" ht="12"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1:24" ht="12"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1:24" ht="12"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1:24" ht="12"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1:24" ht="12"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1:24" ht="12"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row r="63" spans="1:24" ht="12"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row>
    <row r="64" spans="1:24" ht="12"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row>
    <row r="65" spans="1:24" ht="12"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row>
    <row r="66" spans="1:24" ht="12"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row>
    <row r="67" spans="1:24" ht="12"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row>
    <row r="68" spans="1:24" ht="12"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row>
    <row r="69" spans="1:24" ht="12"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row>
    <row r="70" spans="1:24" ht="12"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row>
    <row r="71" spans="1:24" ht="12"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row>
    <row r="72" spans="1:24"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row>
    <row r="73" spans="1:24" ht="12"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row>
    <row r="74" spans="1:24" ht="12"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row>
    <row r="75" spans="1:24" ht="12"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row>
    <row r="76" spans="1:24" ht="12"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row>
    <row r="77" spans="1:24" ht="12"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1:24" ht="12"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row>
    <row r="79" spans="1:24" ht="12"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row>
    <row r="80" spans="1:24" ht="12"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row>
    <row r="81" spans="1:24" ht="12"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row>
    <row r="82" spans="1:24" ht="12"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row>
    <row r="83" spans="1:24" ht="12"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row>
    <row r="84" spans="1:24" ht="12"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row>
    <row r="85" spans="1:24" ht="12"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row>
    <row r="86" spans="1:24" ht="12"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row>
    <row r="87" spans="1:24" ht="12"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row>
    <row r="88" spans="1:24" ht="12"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row>
    <row r="89" spans="1:24" ht="12"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row>
    <row r="90" spans="1:24" ht="12"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row>
    <row r="91" spans="1:24" ht="12"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row>
    <row r="92" spans="1:24" ht="12"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row>
    <row r="93" spans="1:24" ht="12"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row>
    <row r="94" spans="1:24" ht="12"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row>
    <row r="95" spans="1:24" ht="12"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row>
    <row r="96" spans="1:24" ht="12"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row>
    <row r="97" spans="1:24" ht="12"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row>
    <row r="98" spans="1:24" ht="12"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row>
    <row r="99" spans="1:24" ht="12"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row>
    <row r="100" spans="1:24" ht="12"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row>
    <row r="101" spans="1:24" ht="12"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row>
    <row r="102" spans="1:24" ht="12"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row>
    <row r="103" spans="1:24" ht="12"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row>
    <row r="104" spans="1:24" ht="12"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row>
    <row r="105" spans="1:24" ht="12"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row>
    <row r="106" spans="1:24" ht="12"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row>
    <row r="107" spans="1:24" ht="12"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row>
    <row r="108" spans="1:24" ht="12"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row>
    <row r="109" spans="1:24" ht="12"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row>
    <row r="110" spans="1:24" ht="12"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row>
    <row r="111" spans="1:24" ht="12"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row>
    <row r="112" spans="1:24" ht="12"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row>
    <row r="113" spans="1:24" ht="12"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row>
    <row r="114" spans="1:24" ht="12"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row>
    <row r="115" spans="1:24" ht="12"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row>
    <row r="116" spans="1:24" ht="12"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row>
    <row r="117" spans="1:24" ht="12"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row>
    <row r="118" spans="1:24" ht="12"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row>
    <row r="119" spans="1:24" ht="12"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row>
    <row r="120" spans="1:24" ht="12"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row>
    <row r="121" spans="1:24" ht="12"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row>
    <row r="122" spans="1:24" ht="12"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row>
    <row r="123" spans="1:24" ht="12"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row>
    <row r="124" spans="1:24" ht="12"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row>
    <row r="125" spans="1:24" ht="12"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row>
    <row r="126" spans="1:24" ht="12"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row>
    <row r="127" spans="1:24" ht="12"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row>
    <row r="128" spans="1:24" ht="12"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row>
    <row r="129" spans="1:24" ht="12"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row>
    <row r="130" spans="1:24" ht="12"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row>
    <row r="131" spans="1:24" ht="12"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2"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2"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2"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row>
    <row r="135" spans="1:24" ht="12"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row>
    <row r="136" spans="1:24" ht="12"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row>
    <row r="137" spans="1:24" ht="12"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row>
    <row r="138" spans="1:24" ht="12"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row>
    <row r="139" spans="1:24" ht="12"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row>
    <row r="140" spans="1:24" ht="12"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row>
    <row r="141" spans="1:24" ht="12"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row>
    <row r="142" spans="1:24" ht="12"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row>
    <row r="143" spans="1:24" ht="12"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row>
    <row r="144" spans="1:24" ht="12"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row>
    <row r="145" spans="1:24" ht="12"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row>
    <row r="146" spans="1:24" ht="12"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row>
    <row r="147" spans="1:24" ht="12"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row>
    <row r="148" spans="1:24" ht="12"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row>
    <row r="149" spans="1:24" ht="12"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row>
    <row r="150" spans="1:24" ht="12"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row>
    <row r="151" spans="1:24" ht="12"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row>
    <row r="152" spans="1:24" ht="12"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row>
    <row r="153" spans="1:24" ht="12"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row>
    <row r="154" spans="1:24" ht="12"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row>
    <row r="155" spans="1:24" ht="12"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row>
    <row r="156" spans="1:24" ht="12"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row>
    <row r="157" spans="1:24" ht="12"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row>
    <row r="158" spans="1:24" ht="12"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row>
    <row r="159" spans="1:24" ht="12"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row>
    <row r="160" spans="1:24" ht="12"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row>
    <row r="161" spans="1:24" ht="12"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row>
    <row r="162" spans="1:24" ht="12"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row>
    <row r="163" spans="1:24" ht="12"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row>
    <row r="164" spans="1:24" ht="12"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row>
    <row r="165" spans="1:24" ht="12"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row>
    <row r="166" spans="1:24" ht="12"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row>
    <row r="167" spans="1:24" ht="12"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row>
    <row r="168" spans="1:24" ht="12"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row>
    <row r="169" spans="1:24" ht="12"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row>
    <row r="170" spans="1:24" ht="12"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row>
    <row r="171" spans="1:24" ht="12"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row>
    <row r="172" spans="1:24" ht="12"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row>
    <row r="173" spans="1:24" ht="12"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row>
    <row r="174" spans="1:24" ht="12"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row>
    <row r="175" spans="1:24" ht="12"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row>
    <row r="176" spans="1:24" ht="12"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row>
    <row r="177" spans="1:24" ht="12"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row>
    <row r="178" spans="1:24" ht="12"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row>
    <row r="179" spans="1:24" ht="12"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row>
    <row r="180" spans="1:24" ht="12"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row>
    <row r="181" spans="1:24" ht="12"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row>
    <row r="182" spans="1:24" ht="12"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row>
    <row r="183" spans="1:24" ht="12"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row>
    <row r="184" spans="1:24" ht="12"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row>
    <row r="185" spans="1:24" ht="12"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row>
    <row r="186" spans="1:24" ht="12"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row>
    <row r="187" spans="1:24" ht="12"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row>
    <row r="188" spans="1:24" ht="12"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row>
    <row r="189" spans="1:24" ht="12"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row>
    <row r="190" spans="1:24" ht="12"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row>
    <row r="191" spans="1:24" ht="12"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row>
    <row r="192" spans="1:24" ht="12"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row>
    <row r="193" spans="1:24" ht="12"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row>
    <row r="194" spans="1:24" ht="12"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row>
    <row r="195" spans="1:24" ht="12"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row>
    <row r="196" spans="1:24" ht="12"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row>
    <row r="197" spans="1:24" ht="12"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row>
    <row r="198" spans="1:24" ht="12"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row>
    <row r="199" spans="1:24" ht="12"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row>
    <row r="200" spans="1:24" ht="12"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row>
    <row r="201" spans="1:24" ht="12"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row>
    <row r="202" spans="1:24" ht="12"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row>
    <row r="203" spans="1:24" ht="12"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row>
    <row r="204" spans="1:24" ht="12"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row>
    <row r="205" spans="1:24" ht="12"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row>
    <row r="206" spans="1:24" ht="12"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row>
    <row r="207" spans="1:24" ht="12"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row>
    <row r="208" spans="1:24" ht="12"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row>
    <row r="209" spans="1:24" ht="12"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row>
    <row r="210" spans="1:24" ht="12"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row>
    <row r="211" spans="1:24" ht="12"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row>
    <row r="212" spans="1:24" ht="12"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row>
    <row r="213" spans="1:24" ht="12"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row>
    <row r="214" spans="1:24" ht="12"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row>
    <row r="215" spans="1:24" ht="12"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row>
    <row r="216" spans="1:24" ht="12"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row>
    <row r="217" spans="1:24" ht="12"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row>
    <row r="218" spans="1:24" ht="12"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row>
    <row r="219" spans="1:24" ht="15.75" customHeight="1"/>
    <row r="220" spans="1:24" ht="15.75" customHeight="1"/>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8:B8"/>
    <mergeCell ref="C3:F4"/>
    <mergeCell ref="C5:F5"/>
    <mergeCell ref="C6:D6"/>
    <mergeCell ref="F6:F8"/>
    <mergeCell ref="C7:D7"/>
    <mergeCell ref="E7:E8"/>
  </mergeCells>
  <printOptions horizontalCentered="1" verticalCentered="1"/>
  <pageMargins left="0.70866141732283472" right="0.70866141732283472" top="0.74803149606299213" bottom="0.74803149606299213" header="0" footer="0"/>
  <pageSetup scale="51"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4.42578125" defaultRowHeight="15" customHeight="1"/>
  <cols>
    <col min="1" max="1" width="31.7109375" customWidth="1"/>
    <col min="2" max="2" width="75.7109375" customWidth="1"/>
    <col min="3" max="3" width="97" customWidth="1"/>
    <col min="4" max="4" width="25.140625" customWidth="1"/>
    <col min="5" max="5" width="18.140625" customWidth="1"/>
    <col min="6" max="7" width="19.140625" customWidth="1"/>
    <col min="8" max="8" width="26.85546875" customWidth="1"/>
    <col min="9" max="9" width="39.5703125" customWidth="1"/>
    <col min="10" max="11" width="16.7109375" customWidth="1"/>
    <col min="12" max="12" width="20.85546875" customWidth="1"/>
    <col min="13" max="13" width="16.7109375" customWidth="1"/>
    <col min="14" max="14" width="26.7109375" customWidth="1"/>
    <col min="15" max="15" width="24.85546875" customWidth="1"/>
    <col min="16" max="16" width="23.85546875" customWidth="1"/>
    <col min="17" max="17" width="21.42578125" customWidth="1"/>
    <col min="18" max="18" width="29.5703125" customWidth="1"/>
    <col min="19" max="19" width="71" customWidth="1"/>
    <col min="20" max="20" width="22.7109375" customWidth="1"/>
    <col min="21" max="25" width="10.7109375" customWidth="1"/>
  </cols>
  <sheetData>
    <row r="1" spans="1:26" ht="12" customHeight="1">
      <c r="A1" s="131"/>
      <c r="B1" s="131"/>
      <c r="C1" s="131"/>
      <c r="D1" s="131"/>
      <c r="E1" s="131"/>
      <c r="F1" s="131"/>
      <c r="G1" s="131"/>
      <c r="H1" s="131"/>
      <c r="I1" s="131"/>
      <c r="J1" s="131"/>
      <c r="K1" s="131"/>
      <c r="L1" s="131"/>
      <c r="M1" s="131"/>
      <c r="N1" s="131"/>
      <c r="O1" s="132"/>
      <c r="P1" s="132"/>
      <c r="Q1" s="132"/>
      <c r="R1" s="132"/>
      <c r="S1" s="132"/>
      <c r="T1" s="132"/>
      <c r="U1" s="132"/>
      <c r="V1" s="132"/>
      <c r="W1" s="132"/>
      <c r="X1" s="132"/>
      <c r="Y1" s="132"/>
      <c r="Z1" s="133"/>
    </row>
    <row r="2" spans="1:26" ht="14.25" customHeight="1">
      <c r="A2" s="131"/>
      <c r="B2" s="131"/>
      <c r="C2" s="131"/>
      <c r="D2" s="131"/>
      <c r="E2" s="131"/>
      <c r="F2" s="131"/>
      <c r="G2" s="131"/>
      <c r="H2" s="131"/>
      <c r="I2" s="134"/>
      <c r="J2" s="453" t="s">
        <v>101</v>
      </c>
      <c r="K2" s="444"/>
      <c r="L2" s="444"/>
      <c r="M2" s="444"/>
      <c r="N2" s="444"/>
      <c r="O2" s="440"/>
      <c r="P2" s="132"/>
      <c r="Q2" s="132">
        <f>40/8</f>
        <v>5</v>
      </c>
      <c r="R2" s="132"/>
      <c r="S2" s="132"/>
      <c r="T2" s="132"/>
      <c r="U2" s="132"/>
      <c r="V2" s="132"/>
      <c r="W2" s="132"/>
      <c r="X2" s="132"/>
      <c r="Y2" s="132"/>
      <c r="Z2" s="133"/>
    </row>
    <row r="3" spans="1:26" ht="36" customHeight="1">
      <c r="A3" s="132"/>
      <c r="B3" s="132"/>
      <c r="C3" s="131" t="s">
        <v>102</v>
      </c>
      <c r="D3" s="131"/>
      <c r="E3" s="132"/>
      <c r="F3" s="132"/>
      <c r="G3" s="132"/>
      <c r="H3" s="132"/>
      <c r="I3" s="135"/>
      <c r="J3" s="453" t="s">
        <v>103</v>
      </c>
      <c r="K3" s="444"/>
      <c r="L3" s="444"/>
      <c r="M3" s="440"/>
      <c r="N3" s="454" t="s">
        <v>80</v>
      </c>
      <c r="O3" s="455" t="s">
        <v>81</v>
      </c>
      <c r="P3" s="456" t="s">
        <v>104</v>
      </c>
      <c r="Q3" s="444"/>
      <c r="R3" s="444"/>
      <c r="S3" s="444"/>
      <c r="T3" s="440"/>
      <c r="U3" s="132"/>
      <c r="V3" s="132"/>
      <c r="W3" s="132"/>
      <c r="X3" s="132"/>
      <c r="Y3" s="132"/>
      <c r="Z3" s="133"/>
    </row>
    <row r="4" spans="1:26" ht="36" customHeight="1">
      <c r="A4" s="132"/>
      <c r="B4" s="132"/>
      <c r="C4" s="132"/>
      <c r="D4" s="132"/>
      <c r="E4" s="132"/>
      <c r="F4" s="132"/>
      <c r="G4" s="132"/>
      <c r="H4" s="132"/>
      <c r="I4" s="135"/>
      <c r="J4" s="457" t="s">
        <v>105</v>
      </c>
      <c r="K4" s="440"/>
      <c r="L4" s="458" t="s">
        <v>106</v>
      </c>
      <c r="M4" s="440"/>
      <c r="N4" s="448"/>
      <c r="O4" s="447"/>
      <c r="P4" s="450" t="s">
        <v>107</v>
      </c>
      <c r="Q4" s="444"/>
      <c r="R4" s="440"/>
      <c r="S4" s="451" t="s">
        <v>108</v>
      </c>
      <c r="T4" s="451" t="s">
        <v>109</v>
      </c>
      <c r="U4" s="132"/>
      <c r="V4" s="132"/>
      <c r="W4" s="132"/>
      <c r="X4" s="132"/>
      <c r="Y4" s="132"/>
      <c r="Z4" s="133"/>
    </row>
    <row r="5" spans="1:26" ht="95.25" customHeight="1">
      <c r="A5" s="136" t="s">
        <v>110</v>
      </c>
      <c r="B5" s="137" t="s">
        <v>111</v>
      </c>
      <c r="C5" s="136" t="s">
        <v>112</v>
      </c>
      <c r="D5" s="136" t="s">
        <v>113</v>
      </c>
      <c r="E5" s="136" t="s">
        <v>114</v>
      </c>
      <c r="F5" s="136" t="s">
        <v>115</v>
      </c>
      <c r="G5" s="136" t="s">
        <v>116</v>
      </c>
      <c r="H5" s="136" t="s">
        <v>117</v>
      </c>
      <c r="I5" s="138" t="s">
        <v>81</v>
      </c>
      <c r="J5" s="136" t="s">
        <v>118</v>
      </c>
      <c r="K5" s="136" t="s">
        <v>82</v>
      </c>
      <c r="L5" s="136" t="s">
        <v>118</v>
      </c>
      <c r="M5" s="136" t="s">
        <v>82</v>
      </c>
      <c r="N5" s="136" t="s">
        <v>82</v>
      </c>
      <c r="O5" s="452"/>
      <c r="P5" s="139" t="s">
        <v>119</v>
      </c>
      <c r="Q5" s="139" t="s">
        <v>120</v>
      </c>
      <c r="R5" s="139" t="s">
        <v>121</v>
      </c>
      <c r="S5" s="452"/>
      <c r="T5" s="452"/>
      <c r="U5" s="132"/>
      <c r="V5" s="132"/>
      <c r="W5" s="132"/>
      <c r="X5" s="132"/>
      <c r="Y5" s="132"/>
      <c r="Z5" s="133"/>
    </row>
    <row r="6" spans="1:26" ht="246" customHeight="1">
      <c r="A6" s="140" t="s">
        <v>122</v>
      </c>
      <c r="B6" s="141" t="s">
        <v>123</v>
      </c>
      <c r="C6" s="140" t="s">
        <v>124</v>
      </c>
      <c r="D6" s="142">
        <v>1</v>
      </c>
      <c r="E6" s="143" t="s">
        <v>125</v>
      </c>
      <c r="F6" s="144">
        <v>15</v>
      </c>
      <c r="G6" s="145" t="s">
        <v>126</v>
      </c>
      <c r="H6" s="146">
        <f t="shared" ref="H6:H17" si="0">R6</f>
        <v>9800000</v>
      </c>
      <c r="I6" s="146">
        <f t="shared" ref="I6:I17" si="1">H6*F6*D6</f>
        <v>147000000</v>
      </c>
      <c r="J6" s="146">
        <v>0</v>
      </c>
      <c r="K6" s="147">
        <v>0</v>
      </c>
      <c r="L6" s="147">
        <v>0</v>
      </c>
      <c r="M6" s="147">
        <v>0</v>
      </c>
      <c r="N6" s="147">
        <f t="shared" ref="N6:N17" si="2">I6-(J6+K6+L6+M6)</f>
        <v>147000000</v>
      </c>
      <c r="O6" s="147">
        <f t="shared" ref="O6:O17" si="3">SUM(J6:N6)</f>
        <v>147000000</v>
      </c>
      <c r="P6" s="148">
        <v>1000000</v>
      </c>
      <c r="Q6" s="149">
        <v>9.8000000000000007</v>
      </c>
      <c r="R6" s="148">
        <f t="shared" ref="R6:R17" si="4">Q6*P6</f>
        <v>9800000</v>
      </c>
      <c r="S6" s="141" t="s">
        <v>127</v>
      </c>
      <c r="T6" s="141" t="s">
        <v>128</v>
      </c>
      <c r="U6" s="132"/>
      <c r="V6" s="132"/>
      <c r="W6" s="132"/>
      <c r="X6" s="132"/>
      <c r="Y6" s="132"/>
      <c r="Z6" s="133"/>
    </row>
    <row r="7" spans="1:26" ht="306.75" customHeight="1">
      <c r="A7" s="140" t="s">
        <v>129</v>
      </c>
      <c r="B7" s="141" t="s">
        <v>130</v>
      </c>
      <c r="C7" s="141" t="s">
        <v>131</v>
      </c>
      <c r="D7" s="142">
        <v>1</v>
      </c>
      <c r="E7" s="143" t="s">
        <v>125</v>
      </c>
      <c r="F7" s="144">
        <v>15</v>
      </c>
      <c r="G7" s="145" t="s">
        <v>126</v>
      </c>
      <c r="H7" s="146">
        <f t="shared" si="0"/>
        <v>5750000</v>
      </c>
      <c r="I7" s="146">
        <f t="shared" si="1"/>
        <v>86250000</v>
      </c>
      <c r="J7" s="150">
        <v>0</v>
      </c>
      <c r="K7" s="150">
        <v>0</v>
      </c>
      <c r="L7" s="150">
        <v>0</v>
      </c>
      <c r="M7" s="150">
        <v>0</v>
      </c>
      <c r="N7" s="147">
        <f t="shared" si="2"/>
        <v>86250000</v>
      </c>
      <c r="O7" s="147">
        <f t="shared" si="3"/>
        <v>86250000</v>
      </c>
      <c r="P7" s="148">
        <v>1000000</v>
      </c>
      <c r="Q7" s="149">
        <v>5.75</v>
      </c>
      <c r="R7" s="148">
        <f t="shared" si="4"/>
        <v>5750000</v>
      </c>
      <c r="S7" s="151" t="s">
        <v>132</v>
      </c>
      <c r="T7" s="141" t="s">
        <v>128</v>
      </c>
      <c r="U7" s="132"/>
      <c r="V7" s="132"/>
      <c r="W7" s="132"/>
      <c r="X7" s="132"/>
      <c r="Y7" s="132"/>
      <c r="Z7" s="133"/>
    </row>
    <row r="8" spans="1:26" ht="237.75" customHeight="1">
      <c r="A8" s="140" t="s">
        <v>133</v>
      </c>
      <c r="B8" s="141" t="s">
        <v>134</v>
      </c>
      <c r="C8" s="141" t="s">
        <v>135</v>
      </c>
      <c r="D8" s="142">
        <v>1</v>
      </c>
      <c r="E8" s="143" t="s">
        <v>125</v>
      </c>
      <c r="F8" s="144">
        <v>15</v>
      </c>
      <c r="G8" s="145" t="s">
        <v>126</v>
      </c>
      <c r="H8" s="146">
        <f t="shared" si="0"/>
        <v>4000000</v>
      </c>
      <c r="I8" s="146">
        <f t="shared" si="1"/>
        <v>60000000</v>
      </c>
      <c r="J8" s="150">
        <v>0</v>
      </c>
      <c r="K8" s="150">
        <v>0</v>
      </c>
      <c r="L8" s="150">
        <v>0</v>
      </c>
      <c r="M8" s="150">
        <v>0</v>
      </c>
      <c r="N8" s="147">
        <f t="shared" si="2"/>
        <v>60000000</v>
      </c>
      <c r="O8" s="147">
        <f t="shared" si="3"/>
        <v>60000000</v>
      </c>
      <c r="P8" s="148">
        <v>1000000</v>
      </c>
      <c r="Q8" s="149">
        <v>4</v>
      </c>
      <c r="R8" s="148">
        <f t="shared" si="4"/>
        <v>4000000</v>
      </c>
      <c r="S8" s="151" t="s">
        <v>136</v>
      </c>
      <c r="T8" s="141" t="s">
        <v>128</v>
      </c>
      <c r="U8" s="132"/>
      <c r="V8" s="132"/>
      <c r="W8" s="132"/>
      <c r="X8" s="132"/>
      <c r="Y8" s="132"/>
      <c r="Z8" s="133"/>
    </row>
    <row r="9" spans="1:26" ht="179.25" customHeight="1">
      <c r="A9" s="140" t="s">
        <v>137</v>
      </c>
      <c r="B9" s="141" t="s">
        <v>138</v>
      </c>
      <c r="C9" s="141" t="s">
        <v>139</v>
      </c>
      <c r="D9" s="142">
        <v>1</v>
      </c>
      <c r="E9" s="143" t="s">
        <v>125</v>
      </c>
      <c r="F9" s="144">
        <v>15</v>
      </c>
      <c r="G9" s="145" t="s">
        <v>126</v>
      </c>
      <c r="H9" s="146">
        <f t="shared" si="0"/>
        <v>4000000</v>
      </c>
      <c r="I9" s="146">
        <f t="shared" si="1"/>
        <v>60000000</v>
      </c>
      <c r="J9" s="150">
        <v>0</v>
      </c>
      <c r="K9" s="150">
        <v>0</v>
      </c>
      <c r="L9" s="150">
        <v>0</v>
      </c>
      <c r="M9" s="150">
        <v>0</v>
      </c>
      <c r="N9" s="147">
        <f t="shared" si="2"/>
        <v>60000000</v>
      </c>
      <c r="O9" s="147">
        <f t="shared" si="3"/>
        <v>60000000</v>
      </c>
      <c r="P9" s="148">
        <v>1000000</v>
      </c>
      <c r="Q9" s="149">
        <v>4</v>
      </c>
      <c r="R9" s="148">
        <f t="shared" si="4"/>
        <v>4000000</v>
      </c>
      <c r="S9" s="151" t="s">
        <v>136</v>
      </c>
      <c r="T9" s="141" t="s">
        <v>128</v>
      </c>
      <c r="U9" s="132"/>
      <c r="V9" s="132"/>
      <c r="W9" s="132"/>
      <c r="X9" s="132"/>
      <c r="Y9" s="132"/>
      <c r="Z9" s="133"/>
    </row>
    <row r="10" spans="1:26" ht="262.5" customHeight="1">
      <c r="A10" s="140" t="s">
        <v>140</v>
      </c>
      <c r="B10" s="141" t="s">
        <v>141</v>
      </c>
      <c r="C10" s="140" t="s">
        <v>142</v>
      </c>
      <c r="D10" s="142">
        <v>1</v>
      </c>
      <c r="E10" s="143" t="s">
        <v>125</v>
      </c>
      <c r="F10" s="144">
        <v>15</v>
      </c>
      <c r="G10" s="145" t="s">
        <v>126</v>
      </c>
      <c r="H10" s="146">
        <f t="shared" si="0"/>
        <v>5750000</v>
      </c>
      <c r="I10" s="146">
        <f t="shared" si="1"/>
        <v>86250000</v>
      </c>
      <c r="J10" s="150">
        <v>0</v>
      </c>
      <c r="K10" s="150">
        <v>0</v>
      </c>
      <c r="L10" s="150">
        <v>0</v>
      </c>
      <c r="M10" s="150">
        <v>0</v>
      </c>
      <c r="N10" s="147">
        <f t="shared" si="2"/>
        <v>86250000</v>
      </c>
      <c r="O10" s="147">
        <f t="shared" si="3"/>
        <v>86250000</v>
      </c>
      <c r="P10" s="148">
        <v>1000000</v>
      </c>
      <c r="Q10" s="149">
        <v>5.75</v>
      </c>
      <c r="R10" s="148">
        <f t="shared" si="4"/>
        <v>5750000</v>
      </c>
      <c r="S10" s="151" t="s">
        <v>132</v>
      </c>
      <c r="T10" s="141" t="s">
        <v>128</v>
      </c>
      <c r="U10" s="132"/>
      <c r="V10" s="132"/>
      <c r="W10" s="132"/>
      <c r="X10" s="132"/>
      <c r="Y10" s="132"/>
      <c r="Z10" s="133"/>
    </row>
    <row r="11" spans="1:26" ht="232.5" customHeight="1">
      <c r="A11" s="140" t="s">
        <v>143</v>
      </c>
      <c r="B11" s="141" t="s">
        <v>144</v>
      </c>
      <c r="C11" s="140" t="s">
        <v>145</v>
      </c>
      <c r="D11" s="142">
        <v>2</v>
      </c>
      <c r="E11" s="143" t="s">
        <v>125</v>
      </c>
      <c r="F11" s="144">
        <v>15</v>
      </c>
      <c r="G11" s="145" t="s">
        <v>126</v>
      </c>
      <c r="H11" s="146">
        <f t="shared" si="0"/>
        <v>2500000</v>
      </c>
      <c r="I11" s="146">
        <f t="shared" si="1"/>
        <v>75000000</v>
      </c>
      <c r="J11" s="150">
        <v>0</v>
      </c>
      <c r="K11" s="150">
        <v>0</v>
      </c>
      <c r="L11" s="150">
        <v>0</v>
      </c>
      <c r="M11" s="150">
        <v>0</v>
      </c>
      <c r="N11" s="147">
        <f t="shared" si="2"/>
        <v>75000000</v>
      </c>
      <c r="O11" s="147">
        <f t="shared" si="3"/>
        <v>75000000</v>
      </c>
      <c r="P11" s="148">
        <v>1000000</v>
      </c>
      <c r="Q11" s="149">
        <v>2.5</v>
      </c>
      <c r="R11" s="148">
        <f t="shared" si="4"/>
        <v>2500000</v>
      </c>
      <c r="S11" s="151" t="s">
        <v>146</v>
      </c>
      <c r="T11" s="141" t="s">
        <v>128</v>
      </c>
      <c r="U11" s="132"/>
      <c r="V11" s="132"/>
      <c r="W11" s="132"/>
      <c r="X11" s="132"/>
      <c r="Y11" s="132"/>
      <c r="Z11" s="133"/>
    </row>
    <row r="12" spans="1:26" ht="246.75" customHeight="1">
      <c r="A12" s="140" t="s">
        <v>147</v>
      </c>
      <c r="B12" s="141" t="s">
        <v>148</v>
      </c>
      <c r="C12" s="140" t="s">
        <v>149</v>
      </c>
      <c r="D12" s="142">
        <v>1</v>
      </c>
      <c r="E12" s="143" t="s">
        <v>125</v>
      </c>
      <c r="F12" s="144">
        <v>15</v>
      </c>
      <c r="G12" s="145" t="s">
        <v>126</v>
      </c>
      <c r="H12" s="146">
        <f t="shared" si="0"/>
        <v>4000000</v>
      </c>
      <c r="I12" s="146">
        <f t="shared" si="1"/>
        <v>60000000</v>
      </c>
      <c r="J12" s="150">
        <v>0</v>
      </c>
      <c r="K12" s="150">
        <v>0</v>
      </c>
      <c r="L12" s="150">
        <v>0</v>
      </c>
      <c r="M12" s="150">
        <v>0</v>
      </c>
      <c r="N12" s="147">
        <f t="shared" si="2"/>
        <v>60000000</v>
      </c>
      <c r="O12" s="147">
        <f t="shared" si="3"/>
        <v>60000000</v>
      </c>
      <c r="P12" s="148">
        <v>1000000</v>
      </c>
      <c r="Q12" s="149">
        <v>4</v>
      </c>
      <c r="R12" s="148">
        <f t="shared" si="4"/>
        <v>4000000</v>
      </c>
      <c r="S12" s="151" t="s">
        <v>136</v>
      </c>
      <c r="T12" s="141" t="s">
        <v>128</v>
      </c>
      <c r="U12" s="132"/>
      <c r="V12" s="132"/>
      <c r="W12" s="132"/>
      <c r="X12" s="132"/>
      <c r="Y12" s="132"/>
      <c r="Z12" s="133"/>
    </row>
    <row r="13" spans="1:26" ht="246.75" customHeight="1">
      <c r="A13" s="140" t="s">
        <v>150</v>
      </c>
      <c r="B13" s="141" t="s">
        <v>151</v>
      </c>
      <c r="C13" s="140" t="s">
        <v>152</v>
      </c>
      <c r="D13" s="142">
        <v>1</v>
      </c>
      <c r="E13" s="143" t="s">
        <v>125</v>
      </c>
      <c r="F13" s="144">
        <v>1</v>
      </c>
      <c r="G13" s="145" t="s">
        <v>126</v>
      </c>
      <c r="H13" s="146">
        <f t="shared" si="0"/>
        <v>5750000</v>
      </c>
      <c r="I13" s="146">
        <f t="shared" si="1"/>
        <v>5750000</v>
      </c>
      <c r="J13" s="150">
        <v>0</v>
      </c>
      <c r="K13" s="150">
        <v>0</v>
      </c>
      <c r="L13" s="150">
        <v>0</v>
      </c>
      <c r="M13" s="150">
        <v>0</v>
      </c>
      <c r="N13" s="147">
        <f t="shared" si="2"/>
        <v>5750000</v>
      </c>
      <c r="O13" s="147">
        <f t="shared" si="3"/>
        <v>5750000</v>
      </c>
      <c r="P13" s="148">
        <v>1000000</v>
      </c>
      <c r="Q13" s="149">
        <v>5.75</v>
      </c>
      <c r="R13" s="148">
        <f t="shared" si="4"/>
        <v>5750000</v>
      </c>
      <c r="S13" s="151" t="s">
        <v>132</v>
      </c>
      <c r="T13" s="141" t="s">
        <v>128</v>
      </c>
      <c r="U13" s="132"/>
      <c r="V13" s="132"/>
      <c r="W13" s="132"/>
      <c r="X13" s="132"/>
      <c r="Y13" s="132"/>
      <c r="Z13" s="133"/>
    </row>
    <row r="14" spans="1:26" ht="312" customHeight="1">
      <c r="A14" s="140" t="s">
        <v>153</v>
      </c>
      <c r="B14" s="141" t="s">
        <v>154</v>
      </c>
      <c r="C14" s="141" t="s">
        <v>155</v>
      </c>
      <c r="D14" s="142">
        <v>2</v>
      </c>
      <c r="E14" s="143" t="s">
        <v>125</v>
      </c>
      <c r="F14" s="144">
        <v>1</v>
      </c>
      <c r="G14" s="145" t="s">
        <v>126</v>
      </c>
      <c r="H14" s="146">
        <f t="shared" si="0"/>
        <v>5750000</v>
      </c>
      <c r="I14" s="146">
        <f t="shared" si="1"/>
        <v>11500000</v>
      </c>
      <c r="J14" s="150">
        <v>0</v>
      </c>
      <c r="K14" s="150">
        <v>0</v>
      </c>
      <c r="L14" s="150">
        <v>0</v>
      </c>
      <c r="M14" s="150">
        <v>0</v>
      </c>
      <c r="N14" s="147">
        <f t="shared" si="2"/>
        <v>11500000</v>
      </c>
      <c r="O14" s="147">
        <f t="shared" si="3"/>
        <v>11500000</v>
      </c>
      <c r="P14" s="148">
        <v>1000000</v>
      </c>
      <c r="Q14" s="149">
        <v>5.75</v>
      </c>
      <c r="R14" s="148">
        <f t="shared" si="4"/>
        <v>5750000</v>
      </c>
      <c r="S14" s="151" t="s">
        <v>156</v>
      </c>
      <c r="T14" s="141" t="s">
        <v>128</v>
      </c>
      <c r="U14" s="132"/>
      <c r="V14" s="132"/>
      <c r="W14" s="132"/>
      <c r="X14" s="132"/>
      <c r="Y14" s="132"/>
      <c r="Z14" s="133"/>
    </row>
    <row r="15" spans="1:26" ht="270.75" customHeight="1">
      <c r="A15" s="140" t="s">
        <v>157</v>
      </c>
      <c r="B15" s="141" t="s">
        <v>158</v>
      </c>
      <c r="C15" s="141" t="s">
        <v>159</v>
      </c>
      <c r="D15" s="142">
        <v>10</v>
      </c>
      <c r="E15" s="143" t="s">
        <v>125</v>
      </c>
      <c r="F15" s="144">
        <v>1</v>
      </c>
      <c r="G15" s="145" t="s">
        <v>126</v>
      </c>
      <c r="H15" s="146">
        <f t="shared" si="0"/>
        <v>7500000</v>
      </c>
      <c r="I15" s="146">
        <f t="shared" si="1"/>
        <v>75000000</v>
      </c>
      <c r="J15" s="150">
        <v>0</v>
      </c>
      <c r="K15" s="150">
        <v>0</v>
      </c>
      <c r="L15" s="150">
        <v>0</v>
      </c>
      <c r="M15" s="150">
        <v>0</v>
      </c>
      <c r="N15" s="147">
        <f t="shared" si="2"/>
        <v>75000000</v>
      </c>
      <c r="O15" s="147">
        <f t="shared" si="3"/>
        <v>75000000</v>
      </c>
      <c r="P15" s="148">
        <v>1000000</v>
      </c>
      <c r="Q15" s="149">
        <v>7.5</v>
      </c>
      <c r="R15" s="148">
        <f t="shared" si="4"/>
        <v>7500000</v>
      </c>
      <c r="S15" s="151" t="s">
        <v>146</v>
      </c>
      <c r="T15" s="141" t="s">
        <v>128</v>
      </c>
      <c r="U15" s="132"/>
      <c r="V15" s="132"/>
      <c r="W15" s="132"/>
      <c r="X15" s="132"/>
      <c r="Y15" s="132"/>
      <c r="Z15" s="133"/>
    </row>
    <row r="16" spans="1:26" ht="246.75" customHeight="1">
      <c r="A16" s="140" t="s">
        <v>160</v>
      </c>
      <c r="B16" s="141" t="s">
        <v>161</v>
      </c>
      <c r="C16" s="140" t="s">
        <v>162</v>
      </c>
      <c r="D16" s="142">
        <v>5</v>
      </c>
      <c r="E16" s="143" t="s">
        <v>125</v>
      </c>
      <c r="F16" s="144">
        <v>1</v>
      </c>
      <c r="G16" s="145" t="s">
        <v>126</v>
      </c>
      <c r="H16" s="146">
        <f t="shared" si="0"/>
        <v>4000000</v>
      </c>
      <c r="I16" s="146">
        <f t="shared" si="1"/>
        <v>20000000</v>
      </c>
      <c r="J16" s="150">
        <v>0</v>
      </c>
      <c r="K16" s="150">
        <v>0</v>
      </c>
      <c r="L16" s="150">
        <v>0</v>
      </c>
      <c r="M16" s="150">
        <v>0</v>
      </c>
      <c r="N16" s="147">
        <f t="shared" si="2"/>
        <v>20000000</v>
      </c>
      <c r="O16" s="147">
        <f t="shared" si="3"/>
        <v>20000000</v>
      </c>
      <c r="P16" s="148">
        <v>1000000</v>
      </c>
      <c r="Q16" s="149">
        <v>4</v>
      </c>
      <c r="R16" s="148">
        <f t="shared" si="4"/>
        <v>4000000</v>
      </c>
      <c r="S16" s="151" t="s">
        <v>146</v>
      </c>
      <c r="T16" s="141" t="s">
        <v>128</v>
      </c>
      <c r="U16" s="132"/>
      <c r="V16" s="132"/>
      <c r="W16" s="132"/>
      <c r="X16" s="132"/>
      <c r="Y16" s="132"/>
      <c r="Z16" s="133"/>
    </row>
    <row r="17" spans="1:26" ht="294" customHeight="1">
      <c r="A17" s="140" t="s">
        <v>163</v>
      </c>
      <c r="B17" s="141" t="s">
        <v>164</v>
      </c>
      <c r="C17" s="140" t="s">
        <v>165</v>
      </c>
      <c r="D17" s="142">
        <v>1</v>
      </c>
      <c r="E17" s="143" t="s">
        <v>125</v>
      </c>
      <c r="F17" s="144">
        <v>2</v>
      </c>
      <c r="G17" s="145" t="s">
        <v>126</v>
      </c>
      <c r="H17" s="146">
        <f t="shared" si="0"/>
        <v>9800000</v>
      </c>
      <c r="I17" s="146">
        <f t="shared" si="1"/>
        <v>19600000</v>
      </c>
      <c r="J17" s="150">
        <v>0</v>
      </c>
      <c r="K17" s="150">
        <v>0</v>
      </c>
      <c r="L17" s="150">
        <v>0</v>
      </c>
      <c r="M17" s="150">
        <v>0</v>
      </c>
      <c r="N17" s="147">
        <f t="shared" si="2"/>
        <v>19600000</v>
      </c>
      <c r="O17" s="147">
        <f t="shared" si="3"/>
        <v>19600000</v>
      </c>
      <c r="P17" s="148">
        <v>1000000</v>
      </c>
      <c r="Q17" s="149">
        <v>9.8000000000000007</v>
      </c>
      <c r="R17" s="148">
        <f t="shared" si="4"/>
        <v>9800000</v>
      </c>
      <c r="S17" s="151" t="s">
        <v>166</v>
      </c>
      <c r="T17" s="141" t="s">
        <v>128</v>
      </c>
      <c r="U17" s="132"/>
      <c r="V17" s="132"/>
      <c r="W17" s="132"/>
      <c r="X17" s="132"/>
      <c r="Y17" s="132"/>
      <c r="Z17" s="133"/>
    </row>
    <row r="18" spans="1:26" ht="25.5" customHeight="1">
      <c r="A18" s="152"/>
      <c r="B18" s="152"/>
      <c r="C18" s="152"/>
      <c r="D18" s="152"/>
      <c r="E18" s="152"/>
      <c r="F18" s="153"/>
      <c r="G18" s="153"/>
      <c r="H18" s="154" t="s">
        <v>81</v>
      </c>
      <c r="I18" s="155">
        <f t="shared" ref="I18:O18" si="5">SUM(I6:I17)</f>
        <v>706350000</v>
      </c>
      <c r="J18" s="155">
        <f t="shared" si="5"/>
        <v>0</v>
      </c>
      <c r="K18" s="155">
        <f t="shared" si="5"/>
        <v>0</v>
      </c>
      <c r="L18" s="155">
        <f t="shared" si="5"/>
        <v>0</v>
      </c>
      <c r="M18" s="155">
        <f t="shared" si="5"/>
        <v>0</v>
      </c>
      <c r="N18" s="155">
        <f t="shared" si="5"/>
        <v>706350000</v>
      </c>
      <c r="O18" s="155">
        <f t="shared" si="5"/>
        <v>706350000</v>
      </c>
      <c r="P18" s="152"/>
      <c r="Q18" s="152"/>
      <c r="R18" s="152"/>
      <c r="S18" s="152"/>
      <c r="T18" s="156"/>
      <c r="U18" s="152"/>
      <c r="V18" s="152"/>
      <c r="W18" s="152"/>
      <c r="X18" s="152"/>
      <c r="Y18" s="152"/>
      <c r="Z18" s="1"/>
    </row>
    <row r="19" spans="1:26" ht="12" customHeight="1">
      <c r="A19" s="152"/>
      <c r="B19" s="152"/>
      <c r="C19" s="152"/>
      <c r="D19" s="152"/>
      <c r="E19" s="152"/>
      <c r="F19" s="152"/>
      <c r="G19" s="152"/>
      <c r="H19" s="152"/>
      <c r="I19" s="152"/>
      <c r="J19" s="152"/>
      <c r="K19" s="152"/>
      <c r="L19" s="152"/>
      <c r="M19" s="152"/>
      <c r="N19" s="152"/>
      <c r="O19" s="152"/>
      <c r="P19" s="152"/>
      <c r="Q19" s="152"/>
      <c r="R19" s="152"/>
      <c r="S19" s="152"/>
      <c r="T19" s="156"/>
      <c r="U19" s="152"/>
      <c r="V19" s="152"/>
      <c r="W19" s="152"/>
      <c r="X19" s="152"/>
      <c r="Y19" s="152"/>
    </row>
    <row r="20" spans="1:26" ht="12" customHeight="1">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row>
    <row r="21" spans="1:26" ht="12" customHeight="1">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row>
    <row r="22" spans="1:26" ht="12" customHeight="1">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row>
    <row r="23" spans="1:26" ht="12" customHeight="1">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row>
    <row r="24" spans="1:26" ht="12"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row>
    <row r="25" spans="1:26" ht="12" customHeight="1">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row>
    <row r="26" spans="1:26" ht="12" customHeight="1">
      <c r="A26" s="152"/>
      <c r="B26" s="152"/>
      <c r="C26" s="152"/>
      <c r="D26" s="152"/>
      <c r="E26" s="152"/>
      <c r="F26" s="152"/>
      <c r="G26" s="157"/>
      <c r="H26" s="157"/>
      <c r="I26" s="152"/>
      <c r="J26" s="152"/>
      <c r="K26" s="152"/>
      <c r="L26" s="152"/>
      <c r="M26" s="152"/>
      <c r="N26" s="152"/>
      <c r="O26" s="152"/>
      <c r="P26" s="152"/>
      <c r="Q26" s="152"/>
      <c r="R26" s="152"/>
      <c r="S26" s="152"/>
      <c r="T26" s="152"/>
      <c r="U26" s="152"/>
      <c r="V26" s="152"/>
      <c r="W26" s="152"/>
      <c r="X26" s="152"/>
      <c r="Y26" s="152"/>
    </row>
    <row r="27" spans="1:26" ht="12" customHeight="1">
      <c r="A27" s="152"/>
      <c r="B27" s="152"/>
      <c r="C27" s="152"/>
      <c r="D27" s="152"/>
      <c r="E27" s="152"/>
      <c r="F27" s="152"/>
      <c r="G27" s="157"/>
      <c r="H27" s="157"/>
      <c r="I27" s="152"/>
      <c r="J27" s="152"/>
      <c r="K27" s="152"/>
      <c r="L27" s="152"/>
      <c r="M27" s="152"/>
      <c r="N27" s="152"/>
      <c r="O27" s="152"/>
      <c r="P27" s="152"/>
      <c r="Q27" s="152"/>
      <c r="R27" s="152"/>
      <c r="S27" s="152"/>
      <c r="T27" s="152"/>
      <c r="U27" s="152"/>
      <c r="V27" s="152"/>
      <c r="W27" s="152"/>
      <c r="X27" s="152"/>
      <c r="Y27" s="152"/>
    </row>
    <row r="28" spans="1:26" ht="12" customHeight="1">
      <c r="A28" s="152"/>
      <c r="B28" s="152"/>
      <c r="C28" s="152"/>
      <c r="D28" s="152"/>
      <c r="E28" s="152"/>
      <c r="F28" s="152"/>
      <c r="G28" s="157"/>
      <c r="H28" s="157"/>
      <c r="I28" s="152"/>
      <c r="J28" s="152"/>
      <c r="K28" s="152"/>
      <c r="L28" s="152"/>
      <c r="M28" s="152"/>
      <c r="N28" s="152"/>
      <c r="O28" s="152"/>
      <c r="P28" s="152"/>
      <c r="Q28" s="152"/>
      <c r="R28" s="152"/>
      <c r="S28" s="152"/>
      <c r="T28" s="152"/>
      <c r="U28" s="152"/>
      <c r="V28" s="152"/>
      <c r="W28" s="152"/>
      <c r="X28" s="152"/>
      <c r="Y28" s="152"/>
    </row>
    <row r="29" spans="1:26" ht="12" customHeight="1">
      <c r="A29" s="152"/>
      <c r="B29" s="152"/>
      <c r="C29" s="152"/>
      <c r="D29" s="152"/>
      <c r="E29" s="152"/>
      <c r="F29" s="152"/>
      <c r="G29" s="157"/>
      <c r="H29" s="157"/>
      <c r="I29" s="152"/>
      <c r="J29" s="152"/>
      <c r="K29" s="152"/>
      <c r="L29" s="152"/>
      <c r="M29" s="152"/>
      <c r="N29" s="152"/>
      <c r="O29" s="152"/>
      <c r="P29" s="152"/>
      <c r="Q29" s="152"/>
      <c r="R29" s="152"/>
      <c r="S29" s="152"/>
      <c r="T29" s="152"/>
      <c r="U29" s="152"/>
      <c r="V29" s="152"/>
      <c r="W29" s="152"/>
      <c r="X29" s="152"/>
      <c r="Y29" s="152"/>
    </row>
    <row r="30" spans="1:26" ht="12" customHeight="1">
      <c r="A30" s="152"/>
      <c r="B30" s="152"/>
      <c r="C30" s="152"/>
      <c r="D30" s="152"/>
      <c r="E30" s="152"/>
      <c r="F30" s="152"/>
      <c r="G30" s="157"/>
      <c r="H30" s="157"/>
      <c r="I30" s="152"/>
      <c r="J30" s="152"/>
      <c r="K30" s="152"/>
      <c r="L30" s="152"/>
      <c r="M30" s="152"/>
      <c r="N30" s="152"/>
      <c r="O30" s="152"/>
      <c r="P30" s="152"/>
      <c r="Q30" s="152"/>
      <c r="R30" s="152"/>
      <c r="S30" s="152"/>
      <c r="T30" s="152"/>
      <c r="U30" s="152"/>
      <c r="V30" s="152"/>
      <c r="W30" s="152"/>
      <c r="X30" s="152"/>
      <c r="Y30" s="152"/>
    </row>
    <row r="31" spans="1:26" ht="12" customHeight="1">
      <c r="A31" s="152"/>
      <c r="B31" s="152"/>
      <c r="C31" s="152"/>
      <c r="D31" s="152"/>
      <c r="E31" s="152"/>
      <c r="F31" s="152"/>
      <c r="G31" s="157"/>
      <c r="H31" s="157"/>
      <c r="I31" s="152"/>
      <c r="J31" s="152"/>
      <c r="K31" s="152"/>
      <c r="L31" s="152"/>
      <c r="M31" s="152"/>
      <c r="N31" s="152"/>
      <c r="O31" s="152"/>
      <c r="P31" s="152"/>
      <c r="Q31" s="152"/>
      <c r="R31" s="152"/>
      <c r="S31" s="152"/>
      <c r="T31" s="152"/>
      <c r="U31" s="152"/>
      <c r="V31" s="152"/>
      <c r="W31" s="152"/>
      <c r="X31" s="152"/>
      <c r="Y31" s="152"/>
    </row>
    <row r="32" spans="1:26" ht="12" customHeight="1">
      <c r="A32" s="152"/>
      <c r="B32" s="152"/>
      <c r="C32" s="152"/>
      <c r="D32" s="152"/>
      <c r="E32" s="152"/>
      <c r="F32" s="152"/>
      <c r="G32" s="157"/>
      <c r="H32" s="157"/>
      <c r="I32" s="152"/>
      <c r="J32" s="152"/>
      <c r="K32" s="152"/>
      <c r="L32" s="152"/>
      <c r="M32" s="152"/>
      <c r="N32" s="152"/>
      <c r="O32" s="152"/>
      <c r="P32" s="152"/>
      <c r="Q32" s="152"/>
      <c r="R32" s="152"/>
      <c r="S32" s="152"/>
      <c r="T32" s="152"/>
      <c r="U32" s="152"/>
      <c r="V32" s="152"/>
      <c r="W32" s="152"/>
      <c r="X32" s="152"/>
      <c r="Y32" s="152"/>
    </row>
    <row r="33" spans="1:25" ht="12" customHeight="1">
      <c r="A33" s="152"/>
      <c r="B33" s="152"/>
      <c r="C33" s="152"/>
      <c r="D33" s="152"/>
      <c r="E33" s="152"/>
      <c r="F33" s="152"/>
      <c r="G33" s="157"/>
      <c r="H33" s="152"/>
      <c r="I33" s="152"/>
      <c r="J33" s="152"/>
      <c r="K33" s="152"/>
      <c r="L33" s="152"/>
      <c r="M33" s="152"/>
      <c r="N33" s="152"/>
      <c r="O33" s="152"/>
      <c r="P33" s="152"/>
      <c r="Q33" s="152"/>
      <c r="R33" s="152"/>
      <c r="S33" s="152"/>
      <c r="T33" s="152"/>
      <c r="U33" s="152"/>
      <c r="V33" s="152"/>
      <c r="W33" s="152"/>
      <c r="X33" s="152"/>
      <c r="Y33" s="152"/>
    </row>
    <row r="34" spans="1:25" ht="12" customHeight="1">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row>
    <row r="35" spans="1:25" ht="12"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row>
    <row r="36" spans="1:25" ht="12"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row>
    <row r="37" spans="1:25" ht="12" customHeight="1">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25" ht="12" customHeight="1">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row>
    <row r="39" spans="1:25" ht="12"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25" ht="12"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row>
    <row r="41" spans="1:25" ht="12" customHeight="1">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row>
    <row r="42" spans="1:25" ht="12" customHeight="1">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25" ht="12"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row>
    <row r="44" spans="1:25" ht="12"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row>
    <row r="45" spans="1:25" ht="12"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row>
    <row r="46" spans="1:25" ht="12"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25" ht="12"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row>
    <row r="48" spans="1:25" ht="12"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49" spans="1:25" ht="12"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row>
    <row r="50" spans="1:25" ht="12"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row>
    <row r="51" spans="1:25" ht="12"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row>
    <row r="52" spans="1:25" ht="12"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row>
    <row r="53" spans="1:25" ht="12"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row>
    <row r="54" spans="1:25" ht="12"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row>
    <row r="55" spans="1:25" ht="12"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row>
    <row r="56" spans="1:25" ht="12"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row>
    <row r="57" spans="1:25" ht="12"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row>
    <row r="58" spans="1:25" ht="12"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row>
    <row r="59" spans="1:25" ht="12"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row>
    <row r="60" spans="1:25" ht="12"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row>
    <row r="61" spans="1:25" ht="12"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row>
    <row r="62" spans="1:25" ht="12"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row>
    <row r="63" spans="1:25" ht="12"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row>
    <row r="64" spans="1:25" ht="12" customHeight="1">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row>
    <row r="65" spans="1:25" ht="12" customHeight="1">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row>
    <row r="66" spans="1:25" ht="12" customHeight="1">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row>
    <row r="67" spans="1:25" ht="12" customHeight="1">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row>
    <row r="68" spans="1:25" ht="12" customHeight="1">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row>
    <row r="69" spans="1:25" ht="12" customHeight="1">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row>
    <row r="70" spans="1:25" ht="12" customHeight="1">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row>
    <row r="71" spans="1:25" ht="12" customHeight="1">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row>
    <row r="72" spans="1:25" ht="12"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row>
    <row r="73" spans="1:25" ht="12" customHeight="1">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row>
    <row r="74" spans="1:25" ht="12" customHeight="1">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row>
    <row r="75" spans="1:25" ht="12" customHeight="1">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row>
    <row r="76" spans="1:25" ht="12" customHeight="1">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row>
    <row r="77" spans="1:25" ht="12" customHeight="1">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row>
    <row r="78" spans="1:25" ht="12" customHeight="1">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row>
    <row r="79" spans="1:25" ht="12" customHeight="1">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row>
    <row r="80" spans="1:25" ht="12" customHeight="1">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row>
    <row r="81" spans="1:25" ht="12" customHeight="1">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row>
    <row r="82" spans="1:25" ht="12" customHeight="1">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row>
    <row r="83" spans="1:25" ht="12" customHeight="1">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row>
    <row r="84" spans="1:25" ht="12" customHeight="1">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row>
    <row r="85" spans="1:25" ht="12" customHeight="1">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row>
    <row r="86" spans="1:25" ht="12"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row>
    <row r="87" spans="1:25" ht="12" customHeight="1">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row>
    <row r="88" spans="1:25" ht="12" customHeight="1">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row>
    <row r="89" spans="1:25" ht="12" customHeight="1">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row>
    <row r="90" spans="1:25" ht="12" customHeight="1">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row>
    <row r="91" spans="1:25" ht="12" customHeight="1">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row>
    <row r="92" spans="1:25" ht="12" customHeight="1">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row>
    <row r="93" spans="1:25" ht="12" customHeight="1">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row>
    <row r="94" spans="1:25" ht="12" customHeight="1">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row>
    <row r="95" spans="1:25" ht="12" customHeight="1">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row>
    <row r="96" spans="1:25" ht="12" customHeight="1">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row>
    <row r="97" spans="1:25" ht="12" customHeight="1">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row>
    <row r="98" spans="1:25" ht="12" customHeight="1">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row>
    <row r="99" spans="1:25" ht="12" customHeight="1">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row>
    <row r="100" spans="1:25" ht="12"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row>
    <row r="101" spans="1:25" ht="12"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row>
    <row r="102" spans="1:25" ht="12"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row>
    <row r="103" spans="1:25" ht="12"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row>
    <row r="104" spans="1:25" ht="12"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row>
    <row r="105" spans="1:25" ht="12"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row>
    <row r="106" spans="1:25" ht="12"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row>
    <row r="107" spans="1:25" ht="12"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row>
    <row r="108" spans="1:25" ht="12"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row>
    <row r="109" spans="1:25" ht="12"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row>
    <row r="110" spans="1:25" ht="12"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row>
    <row r="111" spans="1:25" ht="12"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row>
    <row r="112" spans="1:25" ht="12"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row>
    <row r="113" spans="1:25" ht="12"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row>
    <row r="114" spans="1:25" ht="12"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row>
    <row r="115" spans="1:25" ht="12"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row>
    <row r="116" spans="1:25" ht="12"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row>
    <row r="117" spans="1:25" ht="12"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row>
    <row r="118" spans="1:25" ht="12"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row>
    <row r="119" spans="1:25" ht="12"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row>
    <row r="120" spans="1:25" ht="12"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row>
    <row r="121" spans="1:25" ht="12"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row>
    <row r="122" spans="1:25" ht="12"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row>
    <row r="123" spans="1:25" ht="12"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row>
    <row r="124" spans="1:25" ht="12"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row>
    <row r="125" spans="1:25" ht="12"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row>
    <row r="126" spans="1:25" ht="12"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row>
    <row r="127" spans="1:25" ht="12"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row>
    <row r="128" spans="1:25" ht="12"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row>
    <row r="129" spans="1:25" ht="12"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row>
    <row r="130" spans="1:25" ht="12"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row>
    <row r="131" spans="1:25" ht="12"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row>
    <row r="132" spans="1:25" ht="12"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row>
    <row r="133" spans="1:25" ht="12"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row>
    <row r="134" spans="1:25" ht="12"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row>
    <row r="135" spans="1:25" ht="12"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row>
    <row r="136" spans="1:25" ht="12"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row>
    <row r="137" spans="1:25" ht="12"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row>
    <row r="138" spans="1:25" ht="12"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row>
    <row r="139" spans="1:25" ht="12"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row>
    <row r="140" spans="1:25" ht="12"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row>
    <row r="141" spans="1:25" ht="12"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row>
    <row r="142" spans="1:25" ht="12"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row>
    <row r="143" spans="1:25" ht="12"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row>
    <row r="144" spans="1:25" ht="12"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row>
    <row r="145" spans="1:25" ht="12"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row>
    <row r="146" spans="1:25" ht="12"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row>
    <row r="147" spans="1:25" ht="12"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row>
    <row r="148" spans="1:25" ht="12"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row>
    <row r="149" spans="1:25" ht="12"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row>
    <row r="150" spans="1:25" ht="12"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row>
    <row r="151" spans="1:25" ht="12"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row>
    <row r="152" spans="1:25" ht="12"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row>
    <row r="153" spans="1:25" ht="12"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row>
    <row r="154" spans="1:25" ht="12"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row>
    <row r="155" spans="1:25" ht="12"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row>
    <row r="156" spans="1:25" ht="12"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row>
    <row r="157" spans="1:25" ht="12"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row>
    <row r="158" spans="1:25" ht="12"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row>
    <row r="159" spans="1:25" ht="12"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row>
    <row r="160" spans="1:25" ht="12"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row>
    <row r="161" spans="1:25" ht="12"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row>
    <row r="162" spans="1:25" ht="12"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row>
    <row r="163" spans="1:25" ht="12"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row>
    <row r="164" spans="1:25" ht="12"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row>
    <row r="165" spans="1:25" ht="12"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row>
    <row r="166" spans="1:25" ht="12"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row>
    <row r="167" spans="1:25" ht="12"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row>
    <row r="168" spans="1:25" ht="12"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row>
    <row r="169" spans="1:25" ht="12"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row>
    <row r="170" spans="1:25" ht="12"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row>
    <row r="171" spans="1:25" ht="12"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row>
    <row r="172" spans="1:25" ht="12"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row>
    <row r="173" spans="1:25" ht="12"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row>
    <row r="174" spans="1:25" ht="12"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row>
    <row r="175" spans="1:25" ht="12"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row>
    <row r="176" spans="1:25" ht="12"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row>
    <row r="177" spans="1:25" ht="12"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row>
    <row r="178" spans="1:25" ht="12"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row>
    <row r="179" spans="1:25" ht="12"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row>
    <row r="180" spans="1:25" ht="12"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row>
    <row r="181" spans="1:25" ht="12"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row>
    <row r="182" spans="1:25" ht="12"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row>
    <row r="183" spans="1:25" ht="12"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row>
    <row r="184" spans="1:25" ht="12"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row>
    <row r="185" spans="1:25" ht="12"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row>
    <row r="186" spans="1:25" ht="12"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row>
    <row r="187" spans="1:25" ht="12"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row>
    <row r="188" spans="1:25" ht="12"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row>
    <row r="189" spans="1:25" ht="12"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row>
    <row r="190" spans="1:25" ht="12"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row>
    <row r="191" spans="1:25" ht="12"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row>
    <row r="192" spans="1:25" ht="12"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row>
    <row r="193" spans="1:25" ht="12"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row>
    <row r="194" spans="1:25" ht="12"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row>
    <row r="195" spans="1:25" ht="12"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row>
    <row r="196" spans="1:25" ht="12"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row>
    <row r="197" spans="1:25" ht="12"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row>
    <row r="198" spans="1:25" ht="12"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row>
    <row r="199" spans="1:25" ht="12"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row>
    <row r="200" spans="1:25" ht="12"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row>
    <row r="201" spans="1:25" ht="12"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row>
    <row r="202" spans="1:25" ht="12"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row>
    <row r="203" spans="1:25" ht="12"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row>
    <row r="204" spans="1:25" ht="12"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row>
    <row r="205" spans="1:25" ht="12"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row>
    <row r="206" spans="1:25" ht="12"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row>
    <row r="207" spans="1:25" ht="12"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row>
    <row r="208" spans="1:25" ht="12"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row>
    <row r="209" spans="1:25" ht="12"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row>
    <row r="210" spans="1:25" ht="12"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row>
    <row r="211" spans="1:25" ht="12"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row>
    <row r="212" spans="1:25" ht="12"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row>
    <row r="213" spans="1:25" ht="12"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row>
    <row r="214" spans="1:25" ht="12"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row>
    <row r="215" spans="1:25" ht="12"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row>
    <row r="216" spans="1:25" ht="12"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row>
    <row r="217" spans="1:25" ht="12"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row>
    <row r="218" spans="1:25" ht="12"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row>
    <row r="219" spans="1:25" ht="15.75" customHeight="1">
      <c r="A219" s="103"/>
      <c r="B219" s="103"/>
      <c r="C219" s="103"/>
      <c r="D219" s="158"/>
      <c r="E219" s="103"/>
      <c r="F219" s="103"/>
      <c r="G219" s="103"/>
      <c r="H219" s="103"/>
      <c r="I219" s="103"/>
      <c r="J219" s="103"/>
      <c r="K219" s="103"/>
      <c r="L219" s="103"/>
      <c r="M219" s="103"/>
      <c r="N219" s="103"/>
      <c r="O219" s="103"/>
      <c r="P219" s="103"/>
      <c r="Q219" s="103"/>
      <c r="R219" s="103"/>
      <c r="S219" s="103"/>
      <c r="T219" s="103"/>
      <c r="U219" s="103"/>
      <c r="V219" s="103"/>
      <c r="W219" s="103"/>
      <c r="X219" s="103"/>
      <c r="Y219" s="103"/>
    </row>
    <row r="220" spans="1:25" ht="15.75" customHeight="1">
      <c r="A220" s="103"/>
      <c r="B220" s="103"/>
      <c r="C220" s="103"/>
      <c r="D220" s="158"/>
      <c r="E220" s="103"/>
      <c r="F220" s="103"/>
      <c r="G220" s="103"/>
      <c r="H220" s="103"/>
      <c r="I220" s="103"/>
      <c r="J220" s="103"/>
      <c r="K220" s="103"/>
      <c r="L220" s="103"/>
      <c r="M220" s="103"/>
      <c r="N220" s="103"/>
      <c r="O220" s="103"/>
      <c r="P220" s="103"/>
      <c r="Q220" s="103"/>
      <c r="R220" s="103"/>
      <c r="S220" s="103"/>
      <c r="T220" s="103"/>
      <c r="U220" s="103"/>
      <c r="V220" s="103"/>
      <c r="W220" s="103"/>
      <c r="X220" s="103"/>
      <c r="Y220" s="103"/>
    </row>
    <row r="221" spans="1:25" ht="15.75" customHeight="1">
      <c r="D221" s="159"/>
    </row>
    <row r="222" spans="1:25" ht="15.75" customHeight="1">
      <c r="D222" s="159"/>
    </row>
    <row r="223" spans="1:25" ht="15.75" customHeight="1">
      <c r="D223" s="159"/>
    </row>
    <row r="224" spans="1:25" ht="15.75" customHeight="1">
      <c r="D224" s="159"/>
    </row>
    <row r="225" spans="4:4" ht="15.75" customHeight="1">
      <c r="D225" s="159"/>
    </row>
    <row r="226" spans="4:4" ht="15.75" customHeight="1">
      <c r="D226" s="159"/>
    </row>
    <row r="227" spans="4:4" ht="15.75" customHeight="1">
      <c r="D227" s="159"/>
    </row>
    <row r="228" spans="4:4" ht="15.75" customHeight="1">
      <c r="D228" s="159"/>
    </row>
    <row r="229" spans="4:4" ht="15.75" customHeight="1">
      <c r="D229" s="159"/>
    </row>
    <row r="230" spans="4:4" ht="15.75" customHeight="1">
      <c r="D230" s="159"/>
    </row>
    <row r="231" spans="4:4" ht="15.75" customHeight="1">
      <c r="D231" s="159"/>
    </row>
    <row r="232" spans="4:4" ht="15.75" customHeight="1">
      <c r="D232" s="159"/>
    </row>
    <row r="233" spans="4:4" ht="15.75" customHeight="1">
      <c r="D233" s="159"/>
    </row>
    <row r="234" spans="4:4" ht="15.75" customHeight="1">
      <c r="D234" s="159"/>
    </row>
    <row r="235" spans="4:4" ht="15.75" customHeight="1">
      <c r="D235" s="159"/>
    </row>
    <row r="236" spans="4:4" ht="15.75" customHeight="1">
      <c r="D236" s="159"/>
    </row>
    <row r="237" spans="4:4" ht="15.75" customHeight="1">
      <c r="D237" s="159"/>
    </row>
    <row r="238" spans="4:4" ht="15.75" customHeight="1">
      <c r="D238" s="159"/>
    </row>
    <row r="239" spans="4:4" ht="15.75" customHeight="1">
      <c r="D239" s="159"/>
    </row>
    <row r="240" spans="4:4" ht="15.75" customHeight="1">
      <c r="D240" s="159"/>
    </row>
    <row r="241" spans="4:4" ht="15.75" customHeight="1">
      <c r="D241" s="159"/>
    </row>
    <row r="242" spans="4:4" ht="15.75" customHeight="1">
      <c r="D242" s="159"/>
    </row>
    <row r="243" spans="4:4" ht="15.75" customHeight="1">
      <c r="D243" s="159"/>
    </row>
    <row r="244" spans="4:4" ht="15.75" customHeight="1">
      <c r="D244" s="159"/>
    </row>
    <row r="245" spans="4:4" ht="15.75" customHeight="1">
      <c r="D245" s="159"/>
    </row>
    <row r="246" spans="4:4" ht="15.75" customHeight="1">
      <c r="D246" s="159"/>
    </row>
    <row r="247" spans="4:4" ht="15.75" customHeight="1">
      <c r="D247" s="159"/>
    </row>
    <row r="248" spans="4:4" ht="15.75" customHeight="1">
      <c r="D248" s="159"/>
    </row>
    <row r="249" spans="4:4" ht="15.75" customHeight="1">
      <c r="D249" s="159"/>
    </row>
    <row r="250" spans="4:4" ht="15.75" customHeight="1">
      <c r="D250" s="159"/>
    </row>
    <row r="251" spans="4:4" ht="15.75" customHeight="1">
      <c r="D251" s="159"/>
    </row>
    <row r="252" spans="4:4" ht="15.75" customHeight="1">
      <c r="D252" s="159"/>
    </row>
    <row r="253" spans="4:4" ht="15.75" customHeight="1">
      <c r="D253" s="159"/>
    </row>
    <row r="254" spans="4:4" ht="15.75" customHeight="1">
      <c r="D254" s="159"/>
    </row>
    <row r="255" spans="4:4" ht="15.75" customHeight="1">
      <c r="D255" s="159"/>
    </row>
    <row r="256" spans="4:4" ht="15.75" customHeight="1">
      <c r="D256" s="159"/>
    </row>
    <row r="257" spans="4:4" ht="15.75" customHeight="1">
      <c r="D257" s="159"/>
    </row>
    <row r="258" spans="4:4" ht="15.75" customHeight="1">
      <c r="D258" s="159"/>
    </row>
    <row r="259" spans="4:4" ht="15.75" customHeight="1">
      <c r="D259" s="159"/>
    </row>
    <row r="260" spans="4:4" ht="15.75" customHeight="1">
      <c r="D260" s="159"/>
    </row>
    <row r="261" spans="4:4" ht="15.75" customHeight="1">
      <c r="D261" s="159"/>
    </row>
    <row r="262" spans="4:4" ht="15.75" customHeight="1">
      <c r="D262" s="159"/>
    </row>
    <row r="263" spans="4:4" ht="15.75" customHeight="1">
      <c r="D263" s="159"/>
    </row>
    <row r="264" spans="4:4" ht="15.75" customHeight="1">
      <c r="D264" s="159"/>
    </row>
    <row r="265" spans="4:4" ht="15.75" customHeight="1">
      <c r="D265" s="159"/>
    </row>
    <row r="266" spans="4:4" ht="15.75" customHeight="1">
      <c r="D266" s="159"/>
    </row>
    <row r="267" spans="4:4" ht="15.75" customHeight="1">
      <c r="D267" s="159"/>
    </row>
    <row r="268" spans="4:4" ht="15.75" customHeight="1">
      <c r="D268" s="159"/>
    </row>
    <row r="269" spans="4:4" ht="15.75" customHeight="1">
      <c r="D269" s="159"/>
    </row>
    <row r="270" spans="4:4" ht="15.75" customHeight="1">
      <c r="D270" s="159"/>
    </row>
    <row r="271" spans="4:4" ht="15.75" customHeight="1">
      <c r="D271" s="159"/>
    </row>
    <row r="272" spans="4:4" ht="15.75" customHeight="1">
      <c r="D272" s="159"/>
    </row>
    <row r="273" spans="4:4" ht="15.75" customHeight="1">
      <c r="D273" s="159"/>
    </row>
    <row r="274" spans="4:4" ht="15.75" customHeight="1">
      <c r="D274" s="159"/>
    </row>
    <row r="275" spans="4:4" ht="15.75" customHeight="1">
      <c r="D275" s="159"/>
    </row>
    <row r="276" spans="4:4" ht="15.75" customHeight="1">
      <c r="D276" s="159"/>
    </row>
    <row r="277" spans="4:4" ht="15.75" customHeight="1">
      <c r="D277" s="159"/>
    </row>
    <row r="278" spans="4:4" ht="15.75" customHeight="1">
      <c r="D278" s="159"/>
    </row>
    <row r="279" spans="4:4" ht="15.75" customHeight="1">
      <c r="D279" s="159"/>
    </row>
    <row r="280" spans="4:4" ht="15.75" customHeight="1">
      <c r="D280" s="159"/>
    </row>
    <row r="281" spans="4:4" ht="15.75" customHeight="1">
      <c r="D281" s="159"/>
    </row>
    <row r="282" spans="4:4" ht="15.75" customHeight="1">
      <c r="D282" s="159"/>
    </row>
    <row r="283" spans="4:4" ht="15.75" customHeight="1">
      <c r="D283" s="159"/>
    </row>
    <row r="284" spans="4:4" ht="15.75" customHeight="1">
      <c r="D284" s="159"/>
    </row>
    <row r="285" spans="4:4" ht="15.75" customHeight="1">
      <c r="D285" s="159"/>
    </row>
    <row r="286" spans="4:4" ht="15.75" customHeight="1">
      <c r="D286" s="159"/>
    </row>
    <row r="287" spans="4:4" ht="15.75" customHeight="1">
      <c r="D287" s="159"/>
    </row>
    <row r="288" spans="4:4" ht="15.75" customHeight="1">
      <c r="D288" s="159"/>
    </row>
    <row r="289" spans="4:4" ht="15.75" customHeight="1">
      <c r="D289" s="159"/>
    </row>
    <row r="290" spans="4:4" ht="15.75" customHeight="1">
      <c r="D290" s="159"/>
    </row>
    <row r="291" spans="4:4" ht="15.75" customHeight="1">
      <c r="D291" s="159"/>
    </row>
    <row r="292" spans="4:4" ht="15.75" customHeight="1">
      <c r="D292" s="159"/>
    </row>
    <row r="293" spans="4:4" ht="15.75" customHeight="1">
      <c r="D293" s="159"/>
    </row>
    <row r="294" spans="4:4" ht="15.75" customHeight="1">
      <c r="D294" s="159"/>
    </row>
    <row r="295" spans="4:4" ht="15.75" customHeight="1">
      <c r="D295" s="159"/>
    </row>
    <row r="296" spans="4:4" ht="15.75" customHeight="1">
      <c r="D296" s="159"/>
    </row>
    <row r="297" spans="4:4" ht="15.75" customHeight="1">
      <c r="D297" s="159"/>
    </row>
    <row r="298" spans="4:4" ht="15.75" customHeight="1">
      <c r="D298" s="159"/>
    </row>
    <row r="299" spans="4:4" ht="15.75" customHeight="1">
      <c r="D299" s="159"/>
    </row>
    <row r="300" spans="4:4" ht="15.75" customHeight="1">
      <c r="D300" s="159"/>
    </row>
    <row r="301" spans="4:4" ht="15.75" customHeight="1">
      <c r="D301" s="159"/>
    </row>
    <row r="302" spans="4:4" ht="15.75" customHeight="1">
      <c r="D302" s="159"/>
    </row>
    <row r="303" spans="4:4" ht="15.75" customHeight="1">
      <c r="D303" s="159"/>
    </row>
    <row r="304" spans="4:4" ht="15.75" customHeight="1">
      <c r="D304" s="159"/>
    </row>
    <row r="305" spans="4:4" ht="15.75" customHeight="1">
      <c r="D305" s="159"/>
    </row>
    <row r="306" spans="4:4" ht="15.75" customHeight="1">
      <c r="D306" s="159"/>
    </row>
    <row r="307" spans="4:4" ht="15.75" customHeight="1">
      <c r="D307" s="159"/>
    </row>
    <row r="308" spans="4:4" ht="15.75" customHeight="1">
      <c r="D308" s="159"/>
    </row>
    <row r="309" spans="4:4" ht="15.75" customHeight="1">
      <c r="D309" s="159"/>
    </row>
    <row r="310" spans="4:4" ht="15.75" customHeight="1">
      <c r="D310" s="159"/>
    </row>
    <row r="311" spans="4:4" ht="15.75" customHeight="1">
      <c r="D311" s="159"/>
    </row>
    <row r="312" spans="4:4" ht="15.75" customHeight="1">
      <c r="D312" s="159"/>
    </row>
    <row r="313" spans="4:4" ht="15.75" customHeight="1">
      <c r="D313" s="159"/>
    </row>
    <row r="314" spans="4:4" ht="15.75" customHeight="1">
      <c r="D314" s="159"/>
    </row>
    <row r="315" spans="4:4" ht="15.75" customHeight="1">
      <c r="D315" s="159"/>
    </row>
    <row r="316" spans="4:4" ht="15.75" customHeight="1">
      <c r="D316" s="159"/>
    </row>
    <row r="317" spans="4:4" ht="15.75" customHeight="1">
      <c r="D317" s="159"/>
    </row>
    <row r="318" spans="4:4" ht="15.75" customHeight="1">
      <c r="D318" s="159"/>
    </row>
    <row r="319" spans="4:4" ht="15.75" customHeight="1">
      <c r="D319" s="159"/>
    </row>
    <row r="320" spans="4:4" ht="15.75" customHeight="1">
      <c r="D320" s="159"/>
    </row>
    <row r="321" spans="4:4" ht="15.75" customHeight="1">
      <c r="D321" s="159"/>
    </row>
    <row r="322" spans="4:4" ht="15.75" customHeight="1">
      <c r="D322" s="159"/>
    </row>
    <row r="323" spans="4:4" ht="15.75" customHeight="1">
      <c r="D323" s="159"/>
    </row>
    <row r="324" spans="4:4" ht="15.75" customHeight="1">
      <c r="D324" s="159"/>
    </row>
    <row r="325" spans="4:4" ht="15.75" customHeight="1">
      <c r="D325" s="159"/>
    </row>
    <row r="326" spans="4:4" ht="15.75" customHeight="1">
      <c r="D326" s="159"/>
    </row>
    <row r="327" spans="4:4" ht="15.75" customHeight="1">
      <c r="D327" s="159"/>
    </row>
    <row r="328" spans="4:4" ht="15.75" customHeight="1">
      <c r="D328" s="159"/>
    </row>
    <row r="329" spans="4:4" ht="15.75" customHeight="1">
      <c r="D329" s="159"/>
    </row>
    <row r="330" spans="4:4" ht="15.75" customHeight="1">
      <c r="D330" s="159"/>
    </row>
    <row r="331" spans="4:4" ht="15.75" customHeight="1">
      <c r="D331" s="159"/>
    </row>
    <row r="332" spans="4:4" ht="15.75" customHeight="1">
      <c r="D332" s="159"/>
    </row>
    <row r="333" spans="4:4" ht="15.75" customHeight="1">
      <c r="D333" s="159"/>
    </row>
    <row r="334" spans="4:4" ht="15.75" customHeight="1">
      <c r="D334" s="159"/>
    </row>
    <row r="335" spans="4:4" ht="15.75" customHeight="1">
      <c r="D335" s="159"/>
    </row>
    <row r="336" spans="4:4" ht="15.75" customHeight="1">
      <c r="D336" s="159"/>
    </row>
    <row r="337" spans="4:4" ht="15.75" customHeight="1">
      <c r="D337" s="159"/>
    </row>
    <row r="338" spans="4:4" ht="15.75" customHeight="1">
      <c r="D338" s="159"/>
    </row>
    <row r="339" spans="4:4" ht="15.75" customHeight="1">
      <c r="D339" s="159"/>
    </row>
    <row r="340" spans="4:4" ht="15.75" customHeight="1">
      <c r="D340" s="159"/>
    </row>
    <row r="341" spans="4:4" ht="15.75" customHeight="1">
      <c r="D341" s="159"/>
    </row>
    <row r="342" spans="4:4" ht="15.75" customHeight="1">
      <c r="D342" s="159"/>
    </row>
    <row r="343" spans="4:4" ht="15.75" customHeight="1">
      <c r="D343" s="159"/>
    </row>
    <row r="344" spans="4:4" ht="15.75" customHeight="1">
      <c r="D344" s="159"/>
    </row>
    <row r="345" spans="4:4" ht="15.75" customHeight="1">
      <c r="D345" s="159"/>
    </row>
    <row r="346" spans="4:4" ht="15.75" customHeight="1">
      <c r="D346" s="159"/>
    </row>
    <row r="347" spans="4:4" ht="15.75" customHeight="1">
      <c r="D347" s="159"/>
    </row>
    <row r="348" spans="4:4" ht="15.75" customHeight="1">
      <c r="D348" s="159"/>
    </row>
    <row r="349" spans="4:4" ht="15.75" customHeight="1">
      <c r="D349" s="159"/>
    </row>
    <row r="350" spans="4:4" ht="15.75" customHeight="1">
      <c r="D350" s="159"/>
    </row>
    <row r="351" spans="4:4" ht="15.75" customHeight="1">
      <c r="D351" s="159"/>
    </row>
    <row r="352" spans="4:4" ht="15.75" customHeight="1">
      <c r="D352" s="159"/>
    </row>
    <row r="353" spans="4:4" ht="15.75" customHeight="1">
      <c r="D353" s="159"/>
    </row>
    <row r="354" spans="4:4" ht="15.75" customHeight="1">
      <c r="D354" s="159"/>
    </row>
    <row r="355" spans="4:4" ht="15.75" customHeight="1">
      <c r="D355" s="159"/>
    </row>
    <row r="356" spans="4:4" ht="15.75" customHeight="1">
      <c r="D356" s="159"/>
    </row>
    <row r="357" spans="4:4" ht="15.75" customHeight="1">
      <c r="D357" s="159"/>
    </row>
    <row r="358" spans="4:4" ht="15.75" customHeight="1">
      <c r="D358" s="159"/>
    </row>
    <row r="359" spans="4:4" ht="15.75" customHeight="1">
      <c r="D359" s="159"/>
    </row>
    <row r="360" spans="4:4" ht="15.75" customHeight="1">
      <c r="D360" s="159"/>
    </row>
    <row r="361" spans="4:4" ht="15.75" customHeight="1">
      <c r="D361" s="159"/>
    </row>
    <row r="362" spans="4:4" ht="15.75" customHeight="1">
      <c r="D362" s="159"/>
    </row>
    <row r="363" spans="4:4" ht="15.75" customHeight="1">
      <c r="D363" s="159"/>
    </row>
    <row r="364" spans="4:4" ht="15.75" customHeight="1">
      <c r="D364" s="159"/>
    </row>
    <row r="365" spans="4:4" ht="15.75" customHeight="1">
      <c r="D365" s="159"/>
    </row>
    <row r="366" spans="4:4" ht="15.75" customHeight="1">
      <c r="D366" s="159"/>
    </row>
    <row r="367" spans="4:4" ht="15.75" customHeight="1">
      <c r="D367" s="159"/>
    </row>
    <row r="368" spans="4:4" ht="15.75" customHeight="1">
      <c r="D368" s="159"/>
    </row>
    <row r="369" spans="4:4" ht="15.75" customHeight="1">
      <c r="D369" s="159"/>
    </row>
    <row r="370" spans="4:4" ht="15.75" customHeight="1">
      <c r="D370" s="159"/>
    </row>
    <row r="371" spans="4:4" ht="15.75" customHeight="1">
      <c r="D371" s="159"/>
    </row>
    <row r="372" spans="4:4" ht="15.75" customHeight="1">
      <c r="D372" s="159"/>
    </row>
    <row r="373" spans="4:4" ht="15.75" customHeight="1">
      <c r="D373" s="159"/>
    </row>
    <row r="374" spans="4:4" ht="15.75" customHeight="1">
      <c r="D374" s="159"/>
    </row>
    <row r="375" spans="4:4" ht="15.75" customHeight="1">
      <c r="D375" s="159"/>
    </row>
    <row r="376" spans="4:4" ht="15.75" customHeight="1">
      <c r="D376" s="159"/>
    </row>
    <row r="377" spans="4:4" ht="15.75" customHeight="1">
      <c r="D377" s="159"/>
    </row>
    <row r="378" spans="4:4" ht="15.75" customHeight="1">
      <c r="D378" s="159"/>
    </row>
    <row r="379" spans="4:4" ht="15.75" customHeight="1">
      <c r="D379" s="159"/>
    </row>
    <row r="380" spans="4:4" ht="15.75" customHeight="1">
      <c r="D380" s="159"/>
    </row>
    <row r="381" spans="4:4" ht="15.75" customHeight="1">
      <c r="D381" s="159"/>
    </row>
    <row r="382" spans="4:4" ht="15.75" customHeight="1">
      <c r="D382" s="159"/>
    </row>
    <row r="383" spans="4:4" ht="15.75" customHeight="1">
      <c r="D383" s="159"/>
    </row>
    <row r="384" spans="4:4" ht="15.75" customHeight="1">
      <c r="D384" s="159"/>
    </row>
    <row r="385" spans="4:4" ht="15.75" customHeight="1">
      <c r="D385" s="159"/>
    </row>
    <row r="386" spans="4:4" ht="15.75" customHeight="1">
      <c r="D386" s="159"/>
    </row>
    <row r="387" spans="4:4" ht="15.75" customHeight="1">
      <c r="D387" s="159"/>
    </row>
    <row r="388" spans="4:4" ht="15.75" customHeight="1">
      <c r="D388" s="159"/>
    </row>
    <row r="389" spans="4:4" ht="15.75" customHeight="1">
      <c r="D389" s="159"/>
    </row>
    <row r="390" spans="4:4" ht="15.75" customHeight="1">
      <c r="D390" s="159"/>
    </row>
    <row r="391" spans="4:4" ht="15.75" customHeight="1">
      <c r="D391" s="159"/>
    </row>
    <row r="392" spans="4:4" ht="15.75" customHeight="1">
      <c r="D392" s="159"/>
    </row>
    <row r="393" spans="4:4" ht="15.75" customHeight="1">
      <c r="D393" s="159"/>
    </row>
    <row r="394" spans="4:4" ht="15.75" customHeight="1">
      <c r="D394" s="159"/>
    </row>
    <row r="395" spans="4:4" ht="15.75" customHeight="1">
      <c r="D395" s="159"/>
    </row>
    <row r="396" spans="4:4" ht="15.75" customHeight="1">
      <c r="D396" s="159"/>
    </row>
    <row r="397" spans="4:4" ht="15.75" customHeight="1">
      <c r="D397" s="159"/>
    </row>
    <row r="398" spans="4:4" ht="15.75" customHeight="1">
      <c r="D398" s="159"/>
    </row>
    <row r="399" spans="4:4" ht="15.75" customHeight="1">
      <c r="D399" s="159"/>
    </row>
    <row r="400" spans="4:4" ht="15.75" customHeight="1">
      <c r="D400" s="159"/>
    </row>
    <row r="401" spans="4:4" ht="15.75" customHeight="1">
      <c r="D401" s="159"/>
    </row>
    <row r="402" spans="4:4" ht="15.75" customHeight="1">
      <c r="D402" s="159"/>
    </row>
    <row r="403" spans="4:4" ht="15.75" customHeight="1">
      <c r="D403" s="159"/>
    </row>
    <row r="404" spans="4:4" ht="15.75" customHeight="1">
      <c r="D404" s="159"/>
    </row>
    <row r="405" spans="4:4" ht="15.75" customHeight="1">
      <c r="D405" s="159"/>
    </row>
    <row r="406" spans="4:4" ht="15.75" customHeight="1">
      <c r="D406" s="159"/>
    </row>
    <row r="407" spans="4:4" ht="15.75" customHeight="1">
      <c r="D407" s="159"/>
    </row>
    <row r="408" spans="4:4" ht="15.75" customHeight="1">
      <c r="D408" s="159"/>
    </row>
    <row r="409" spans="4:4" ht="15.75" customHeight="1">
      <c r="D409" s="159"/>
    </row>
    <row r="410" spans="4:4" ht="15.75" customHeight="1">
      <c r="D410" s="159"/>
    </row>
    <row r="411" spans="4:4" ht="15.75" customHeight="1">
      <c r="D411" s="159"/>
    </row>
    <row r="412" spans="4:4" ht="15.75" customHeight="1">
      <c r="D412" s="159"/>
    </row>
    <row r="413" spans="4:4" ht="15.75" customHeight="1">
      <c r="D413" s="159"/>
    </row>
    <row r="414" spans="4:4" ht="15.75" customHeight="1">
      <c r="D414" s="159"/>
    </row>
    <row r="415" spans="4:4" ht="15.75" customHeight="1">
      <c r="D415" s="159"/>
    </row>
    <row r="416" spans="4:4" ht="15.75" customHeight="1">
      <c r="D416" s="159"/>
    </row>
    <row r="417" spans="4:4" ht="15.75" customHeight="1">
      <c r="D417" s="159"/>
    </row>
    <row r="418" spans="4:4" ht="15.75" customHeight="1">
      <c r="D418" s="159"/>
    </row>
    <row r="419" spans="4:4" ht="15.75" customHeight="1">
      <c r="D419" s="159"/>
    </row>
    <row r="420" spans="4:4" ht="15.75" customHeight="1">
      <c r="D420" s="159"/>
    </row>
    <row r="421" spans="4:4" ht="15.75" customHeight="1">
      <c r="D421" s="159"/>
    </row>
    <row r="422" spans="4:4" ht="15.75" customHeight="1">
      <c r="D422" s="159"/>
    </row>
    <row r="423" spans="4:4" ht="15.75" customHeight="1">
      <c r="D423" s="159"/>
    </row>
    <row r="424" spans="4:4" ht="15.75" customHeight="1">
      <c r="D424" s="159"/>
    </row>
    <row r="425" spans="4:4" ht="15.75" customHeight="1">
      <c r="D425" s="159"/>
    </row>
    <row r="426" spans="4:4" ht="15.75" customHeight="1">
      <c r="D426" s="159"/>
    </row>
    <row r="427" spans="4:4" ht="15.75" customHeight="1">
      <c r="D427" s="159"/>
    </row>
    <row r="428" spans="4:4" ht="15.75" customHeight="1">
      <c r="D428" s="159"/>
    </row>
    <row r="429" spans="4:4" ht="15.75" customHeight="1">
      <c r="D429" s="159"/>
    </row>
    <row r="430" spans="4:4" ht="15.75" customHeight="1">
      <c r="D430" s="159"/>
    </row>
    <row r="431" spans="4:4" ht="15.75" customHeight="1">
      <c r="D431" s="159"/>
    </row>
    <row r="432" spans="4:4" ht="15.75" customHeight="1">
      <c r="D432" s="159"/>
    </row>
    <row r="433" spans="4:4" ht="15.75" customHeight="1">
      <c r="D433" s="159"/>
    </row>
    <row r="434" spans="4:4" ht="15.75" customHeight="1">
      <c r="D434" s="159"/>
    </row>
    <row r="435" spans="4:4" ht="15.75" customHeight="1">
      <c r="D435" s="159"/>
    </row>
    <row r="436" spans="4:4" ht="15.75" customHeight="1">
      <c r="D436" s="159"/>
    </row>
    <row r="437" spans="4:4" ht="15.75" customHeight="1">
      <c r="D437" s="159"/>
    </row>
    <row r="438" spans="4:4" ht="15.75" customHeight="1">
      <c r="D438" s="159"/>
    </row>
    <row r="439" spans="4:4" ht="15.75" customHeight="1">
      <c r="D439" s="159"/>
    </row>
    <row r="440" spans="4:4" ht="15.75" customHeight="1">
      <c r="D440" s="159"/>
    </row>
    <row r="441" spans="4:4" ht="15.75" customHeight="1">
      <c r="D441" s="159"/>
    </row>
    <row r="442" spans="4:4" ht="15.75" customHeight="1">
      <c r="D442" s="159"/>
    </row>
    <row r="443" spans="4:4" ht="15.75" customHeight="1">
      <c r="D443" s="159"/>
    </row>
    <row r="444" spans="4:4" ht="15.75" customHeight="1">
      <c r="D444" s="159"/>
    </row>
    <row r="445" spans="4:4" ht="15.75" customHeight="1">
      <c r="D445" s="159"/>
    </row>
    <row r="446" spans="4:4" ht="15.75" customHeight="1">
      <c r="D446" s="159"/>
    </row>
    <row r="447" spans="4:4" ht="15.75" customHeight="1">
      <c r="D447" s="159"/>
    </row>
    <row r="448" spans="4:4" ht="15.75" customHeight="1">
      <c r="D448" s="159"/>
    </row>
    <row r="449" spans="4:4" ht="15.75" customHeight="1">
      <c r="D449" s="159"/>
    </row>
    <row r="450" spans="4:4" ht="15.75" customHeight="1">
      <c r="D450" s="159"/>
    </row>
    <row r="451" spans="4:4" ht="15.75" customHeight="1">
      <c r="D451" s="159"/>
    </row>
    <row r="452" spans="4:4" ht="15.75" customHeight="1">
      <c r="D452" s="159"/>
    </row>
    <row r="453" spans="4:4" ht="15.75" customHeight="1">
      <c r="D453" s="159"/>
    </row>
    <row r="454" spans="4:4" ht="15.75" customHeight="1">
      <c r="D454" s="159"/>
    </row>
    <row r="455" spans="4:4" ht="15.75" customHeight="1">
      <c r="D455" s="159"/>
    </row>
    <row r="456" spans="4:4" ht="15.75" customHeight="1">
      <c r="D456" s="159"/>
    </row>
    <row r="457" spans="4:4" ht="15.75" customHeight="1">
      <c r="D457" s="159"/>
    </row>
    <row r="458" spans="4:4" ht="15.75" customHeight="1">
      <c r="D458" s="159"/>
    </row>
    <row r="459" spans="4:4" ht="15.75" customHeight="1">
      <c r="D459" s="159"/>
    </row>
    <row r="460" spans="4:4" ht="15.75" customHeight="1">
      <c r="D460" s="159"/>
    </row>
    <row r="461" spans="4:4" ht="15.75" customHeight="1">
      <c r="D461" s="159"/>
    </row>
    <row r="462" spans="4:4" ht="15.75" customHeight="1">
      <c r="D462" s="159"/>
    </row>
    <row r="463" spans="4:4" ht="15.75" customHeight="1">
      <c r="D463" s="159"/>
    </row>
    <row r="464" spans="4:4" ht="15.75" customHeight="1">
      <c r="D464" s="159"/>
    </row>
    <row r="465" spans="4:4" ht="15.75" customHeight="1">
      <c r="D465" s="159"/>
    </row>
    <row r="466" spans="4:4" ht="15.75" customHeight="1">
      <c r="D466" s="159"/>
    </row>
    <row r="467" spans="4:4" ht="15.75" customHeight="1">
      <c r="D467" s="159"/>
    </row>
    <row r="468" spans="4:4" ht="15.75" customHeight="1">
      <c r="D468" s="159"/>
    </row>
    <row r="469" spans="4:4" ht="15.75" customHeight="1">
      <c r="D469" s="159"/>
    </row>
    <row r="470" spans="4:4" ht="15.75" customHeight="1">
      <c r="D470" s="159"/>
    </row>
    <row r="471" spans="4:4" ht="15.75" customHeight="1">
      <c r="D471" s="159"/>
    </row>
    <row r="472" spans="4:4" ht="15.75" customHeight="1">
      <c r="D472" s="159"/>
    </row>
    <row r="473" spans="4:4" ht="15.75" customHeight="1">
      <c r="D473" s="159"/>
    </row>
    <row r="474" spans="4:4" ht="15.75" customHeight="1">
      <c r="D474" s="159"/>
    </row>
    <row r="475" spans="4:4" ht="15.75" customHeight="1">
      <c r="D475" s="159"/>
    </row>
    <row r="476" spans="4:4" ht="15.75" customHeight="1">
      <c r="D476" s="159"/>
    </row>
    <row r="477" spans="4:4" ht="15.75" customHeight="1">
      <c r="D477" s="159"/>
    </row>
    <row r="478" spans="4:4" ht="15.75" customHeight="1">
      <c r="D478" s="159"/>
    </row>
    <row r="479" spans="4:4" ht="15.75" customHeight="1">
      <c r="D479" s="159"/>
    </row>
    <row r="480" spans="4:4" ht="15.75" customHeight="1">
      <c r="D480" s="159"/>
    </row>
    <row r="481" spans="4:4" ht="15.75" customHeight="1">
      <c r="D481" s="159"/>
    </row>
    <row r="482" spans="4:4" ht="15.75" customHeight="1">
      <c r="D482" s="159"/>
    </row>
    <row r="483" spans="4:4" ht="15.75" customHeight="1">
      <c r="D483" s="159"/>
    </row>
    <row r="484" spans="4:4" ht="15.75" customHeight="1">
      <c r="D484" s="159"/>
    </row>
    <row r="485" spans="4:4" ht="15.75" customHeight="1">
      <c r="D485" s="159"/>
    </row>
    <row r="486" spans="4:4" ht="15.75" customHeight="1">
      <c r="D486" s="159"/>
    </row>
    <row r="487" spans="4:4" ht="15.75" customHeight="1">
      <c r="D487" s="159"/>
    </row>
    <row r="488" spans="4:4" ht="15.75" customHeight="1">
      <c r="D488" s="159"/>
    </row>
    <row r="489" spans="4:4" ht="15.75" customHeight="1">
      <c r="D489" s="159"/>
    </row>
    <row r="490" spans="4:4" ht="15.75" customHeight="1">
      <c r="D490" s="159"/>
    </row>
    <row r="491" spans="4:4" ht="15.75" customHeight="1">
      <c r="D491" s="159"/>
    </row>
    <row r="492" spans="4:4" ht="15.75" customHeight="1">
      <c r="D492" s="159"/>
    </row>
    <row r="493" spans="4:4" ht="15.75" customHeight="1">
      <c r="D493" s="159"/>
    </row>
    <row r="494" spans="4:4" ht="15.75" customHeight="1">
      <c r="D494" s="159"/>
    </row>
    <row r="495" spans="4:4" ht="15.75" customHeight="1">
      <c r="D495" s="159"/>
    </row>
    <row r="496" spans="4:4" ht="15.75" customHeight="1">
      <c r="D496" s="159"/>
    </row>
    <row r="497" spans="4:4" ht="15.75" customHeight="1">
      <c r="D497" s="159"/>
    </row>
    <row r="498" spans="4:4" ht="15.75" customHeight="1">
      <c r="D498" s="159"/>
    </row>
    <row r="499" spans="4:4" ht="15.75" customHeight="1">
      <c r="D499" s="159"/>
    </row>
    <row r="500" spans="4:4" ht="15.75" customHeight="1">
      <c r="D500" s="159"/>
    </row>
    <row r="501" spans="4:4" ht="15.75" customHeight="1">
      <c r="D501" s="159"/>
    </row>
    <row r="502" spans="4:4" ht="15.75" customHeight="1">
      <c r="D502" s="159"/>
    </row>
    <row r="503" spans="4:4" ht="15.75" customHeight="1">
      <c r="D503" s="159"/>
    </row>
    <row r="504" spans="4:4" ht="15.75" customHeight="1">
      <c r="D504" s="159"/>
    </row>
    <row r="505" spans="4:4" ht="15.75" customHeight="1">
      <c r="D505" s="159"/>
    </row>
    <row r="506" spans="4:4" ht="15.75" customHeight="1">
      <c r="D506" s="159"/>
    </row>
    <row r="507" spans="4:4" ht="15.75" customHeight="1">
      <c r="D507" s="159"/>
    </row>
    <row r="508" spans="4:4" ht="15.75" customHeight="1">
      <c r="D508" s="159"/>
    </row>
    <row r="509" spans="4:4" ht="15.75" customHeight="1">
      <c r="D509" s="159"/>
    </row>
    <row r="510" spans="4:4" ht="15.75" customHeight="1">
      <c r="D510" s="159"/>
    </row>
    <row r="511" spans="4:4" ht="15.75" customHeight="1">
      <c r="D511" s="159"/>
    </row>
    <row r="512" spans="4:4" ht="15.75" customHeight="1">
      <c r="D512" s="159"/>
    </row>
    <row r="513" spans="4:4" ht="15.75" customHeight="1">
      <c r="D513" s="159"/>
    </row>
    <row r="514" spans="4:4" ht="15.75" customHeight="1">
      <c r="D514" s="159"/>
    </row>
    <row r="515" spans="4:4" ht="15.75" customHeight="1">
      <c r="D515" s="159"/>
    </row>
    <row r="516" spans="4:4" ht="15.75" customHeight="1">
      <c r="D516" s="159"/>
    </row>
    <row r="517" spans="4:4" ht="15.75" customHeight="1">
      <c r="D517" s="159"/>
    </row>
    <row r="518" spans="4:4" ht="15.75" customHeight="1">
      <c r="D518" s="159"/>
    </row>
    <row r="519" spans="4:4" ht="15.75" customHeight="1">
      <c r="D519" s="159"/>
    </row>
    <row r="520" spans="4:4" ht="15.75" customHeight="1">
      <c r="D520" s="159"/>
    </row>
    <row r="521" spans="4:4" ht="15.75" customHeight="1">
      <c r="D521" s="159"/>
    </row>
    <row r="522" spans="4:4" ht="15.75" customHeight="1">
      <c r="D522" s="159"/>
    </row>
    <row r="523" spans="4:4" ht="15.75" customHeight="1">
      <c r="D523" s="159"/>
    </row>
    <row r="524" spans="4:4" ht="15.75" customHeight="1">
      <c r="D524" s="159"/>
    </row>
    <row r="525" spans="4:4" ht="15.75" customHeight="1">
      <c r="D525" s="159"/>
    </row>
    <row r="526" spans="4:4" ht="15.75" customHeight="1">
      <c r="D526" s="159"/>
    </row>
    <row r="527" spans="4:4" ht="15.75" customHeight="1">
      <c r="D527" s="159"/>
    </row>
    <row r="528" spans="4:4" ht="15.75" customHeight="1">
      <c r="D528" s="159"/>
    </row>
    <row r="529" spans="4:4" ht="15.75" customHeight="1">
      <c r="D529" s="159"/>
    </row>
    <row r="530" spans="4:4" ht="15.75" customHeight="1">
      <c r="D530" s="159"/>
    </row>
    <row r="531" spans="4:4" ht="15.75" customHeight="1">
      <c r="D531" s="159"/>
    </row>
    <row r="532" spans="4:4" ht="15.75" customHeight="1">
      <c r="D532" s="159"/>
    </row>
    <row r="533" spans="4:4" ht="15.75" customHeight="1">
      <c r="D533" s="159"/>
    </row>
    <row r="534" spans="4:4" ht="15.75" customHeight="1">
      <c r="D534" s="159"/>
    </row>
    <row r="535" spans="4:4" ht="15.75" customHeight="1">
      <c r="D535" s="159"/>
    </row>
    <row r="536" spans="4:4" ht="15.75" customHeight="1">
      <c r="D536" s="159"/>
    </row>
    <row r="537" spans="4:4" ht="15.75" customHeight="1">
      <c r="D537" s="159"/>
    </row>
    <row r="538" spans="4:4" ht="15.75" customHeight="1">
      <c r="D538" s="159"/>
    </row>
    <row r="539" spans="4:4" ht="15.75" customHeight="1">
      <c r="D539" s="159"/>
    </row>
    <row r="540" spans="4:4" ht="15.75" customHeight="1">
      <c r="D540" s="159"/>
    </row>
    <row r="541" spans="4:4" ht="15.75" customHeight="1">
      <c r="D541" s="159"/>
    </row>
    <row r="542" spans="4:4" ht="15.75" customHeight="1">
      <c r="D542" s="159"/>
    </row>
    <row r="543" spans="4:4" ht="15.75" customHeight="1">
      <c r="D543" s="159"/>
    </row>
    <row r="544" spans="4:4" ht="15.75" customHeight="1">
      <c r="D544" s="159"/>
    </row>
    <row r="545" spans="4:4" ht="15.75" customHeight="1">
      <c r="D545" s="159"/>
    </row>
    <row r="546" spans="4:4" ht="15.75" customHeight="1">
      <c r="D546" s="159"/>
    </row>
    <row r="547" spans="4:4" ht="15.75" customHeight="1">
      <c r="D547" s="159"/>
    </row>
    <row r="548" spans="4:4" ht="15.75" customHeight="1">
      <c r="D548" s="159"/>
    </row>
    <row r="549" spans="4:4" ht="15.75" customHeight="1">
      <c r="D549" s="159"/>
    </row>
    <row r="550" spans="4:4" ht="15.75" customHeight="1">
      <c r="D550" s="159"/>
    </row>
    <row r="551" spans="4:4" ht="15.75" customHeight="1">
      <c r="D551" s="159"/>
    </row>
    <row r="552" spans="4:4" ht="15.75" customHeight="1">
      <c r="D552" s="159"/>
    </row>
    <row r="553" spans="4:4" ht="15.75" customHeight="1">
      <c r="D553" s="159"/>
    </row>
    <row r="554" spans="4:4" ht="15.75" customHeight="1">
      <c r="D554" s="159"/>
    </row>
    <row r="555" spans="4:4" ht="15.75" customHeight="1">
      <c r="D555" s="159"/>
    </row>
    <row r="556" spans="4:4" ht="15.75" customHeight="1">
      <c r="D556" s="159"/>
    </row>
    <row r="557" spans="4:4" ht="15.75" customHeight="1">
      <c r="D557" s="159"/>
    </row>
    <row r="558" spans="4:4" ht="15.75" customHeight="1">
      <c r="D558" s="159"/>
    </row>
    <row r="559" spans="4:4" ht="15.75" customHeight="1">
      <c r="D559" s="159"/>
    </row>
    <row r="560" spans="4:4" ht="15.75" customHeight="1">
      <c r="D560" s="159"/>
    </row>
    <row r="561" spans="4:4" ht="15.75" customHeight="1">
      <c r="D561" s="159"/>
    </row>
    <row r="562" spans="4:4" ht="15.75" customHeight="1">
      <c r="D562" s="159"/>
    </row>
    <row r="563" spans="4:4" ht="15.75" customHeight="1">
      <c r="D563" s="159"/>
    </row>
    <row r="564" spans="4:4" ht="15.75" customHeight="1">
      <c r="D564" s="159"/>
    </row>
    <row r="565" spans="4:4" ht="15.75" customHeight="1">
      <c r="D565" s="159"/>
    </row>
    <row r="566" spans="4:4" ht="15.75" customHeight="1">
      <c r="D566" s="159"/>
    </row>
    <row r="567" spans="4:4" ht="15.75" customHeight="1">
      <c r="D567" s="159"/>
    </row>
    <row r="568" spans="4:4" ht="15.75" customHeight="1">
      <c r="D568" s="159"/>
    </row>
    <row r="569" spans="4:4" ht="15.75" customHeight="1">
      <c r="D569" s="159"/>
    </row>
    <row r="570" spans="4:4" ht="15.75" customHeight="1">
      <c r="D570" s="159"/>
    </row>
    <row r="571" spans="4:4" ht="15.75" customHeight="1">
      <c r="D571" s="159"/>
    </row>
    <row r="572" spans="4:4" ht="15.75" customHeight="1">
      <c r="D572" s="159"/>
    </row>
    <row r="573" spans="4:4" ht="15.75" customHeight="1">
      <c r="D573" s="159"/>
    </row>
    <row r="574" spans="4:4" ht="15.75" customHeight="1">
      <c r="D574" s="159"/>
    </row>
    <row r="575" spans="4:4" ht="15.75" customHeight="1">
      <c r="D575" s="159"/>
    </row>
    <row r="576" spans="4:4" ht="15.75" customHeight="1">
      <c r="D576" s="159"/>
    </row>
    <row r="577" spans="4:4" ht="15.75" customHeight="1">
      <c r="D577" s="159"/>
    </row>
    <row r="578" spans="4:4" ht="15.75" customHeight="1">
      <c r="D578" s="159"/>
    </row>
    <row r="579" spans="4:4" ht="15.75" customHeight="1">
      <c r="D579" s="159"/>
    </row>
    <row r="580" spans="4:4" ht="15.75" customHeight="1">
      <c r="D580" s="159"/>
    </row>
    <row r="581" spans="4:4" ht="15.75" customHeight="1">
      <c r="D581" s="159"/>
    </row>
    <row r="582" spans="4:4" ht="15.75" customHeight="1">
      <c r="D582" s="159"/>
    </row>
    <row r="583" spans="4:4" ht="15.75" customHeight="1">
      <c r="D583" s="159"/>
    </row>
    <row r="584" spans="4:4" ht="15.75" customHeight="1">
      <c r="D584" s="159"/>
    </row>
    <row r="585" spans="4:4" ht="15.75" customHeight="1">
      <c r="D585" s="159"/>
    </row>
    <row r="586" spans="4:4" ht="15.75" customHeight="1">
      <c r="D586" s="159"/>
    </row>
    <row r="587" spans="4:4" ht="15.75" customHeight="1">
      <c r="D587" s="159"/>
    </row>
    <row r="588" spans="4:4" ht="15.75" customHeight="1">
      <c r="D588" s="159"/>
    </row>
    <row r="589" spans="4:4" ht="15.75" customHeight="1">
      <c r="D589" s="159"/>
    </row>
    <row r="590" spans="4:4" ht="15.75" customHeight="1">
      <c r="D590" s="159"/>
    </row>
    <row r="591" spans="4:4" ht="15.75" customHeight="1">
      <c r="D591" s="159"/>
    </row>
    <row r="592" spans="4:4" ht="15.75" customHeight="1">
      <c r="D592" s="159"/>
    </row>
    <row r="593" spans="4:4" ht="15.75" customHeight="1">
      <c r="D593" s="159"/>
    </row>
    <row r="594" spans="4:4" ht="15.75" customHeight="1">
      <c r="D594" s="159"/>
    </row>
    <row r="595" spans="4:4" ht="15.75" customHeight="1">
      <c r="D595" s="159"/>
    </row>
    <row r="596" spans="4:4" ht="15.75" customHeight="1">
      <c r="D596" s="159"/>
    </row>
    <row r="597" spans="4:4" ht="15.75" customHeight="1">
      <c r="D597" s="159"/>
    </row>
    <row r="598" spans="4:4" ht="15.75" customHeight="1">
      <c r="D598" s="159"/>
    </row>
    <row r="599" spans="4:4" ht="15.75" customHeight="1">
      <c r="D599" s="159"/>
    </row>
    <row r="600" spans="4:4" ht="15.75" customHeight="1">
      <c r="D600" s="159"/>
    </row>
    <row r="601" spans="4:4" ht="15.75" customHeight="1">
      <c r="D601" s="159"/>
    </row>
    <row r="602" spans="4:4" ht="15.75" customHeight="1">
      <c r="D602" s="159"/>
    </row>
    <row r="603" spans="4:4" ht="15.75" customHeight="1">
      <c r="D603" s="159"/>
    </row>
    <row r="604" spans="4:4" ht="15.75" customHeight="1">
      <c r="D604" s="159"/>
    </row>
    <row r="605" spans="4:4" ht="15.75" customHeight="1">
      <c r="D605" s="159"/>
    </row>
    <row r="606" spans="4:4" ht="15.75" customHeight="1">
      <c r="D606" s="159"/>
    </row>
    <row r="607" spans="4:4" ht="15.75" customHeight="1">
      <c r="D607" s="159"/>
    </row>
    <row r="608" spans="4:4" ht="15.75" customHeight="1">
      <c r="D608" s="159"/>
    </row>
    <row r="609" spans="4:4" ht="15.75" customHeight="1">
      <c r="D609" s="159"/>
    </row>
    <row r="610" spans="4:4" ht="15.75" customHeight="1">
      <c r="D610" s="159"/>
    </row>
    <row r="611" spans="4:4" ht="15.75" customHeight="1">
      <c r="D611" s="159"/>
    </row>
    <row r="612" spans="4:4" ht="15.75" customHeight="1">
      <c r="D612" s="159"/>
    </row>
    <row r="613" spans="4:4" ht="15.75" customHeight="1">
      <c r="D613" s="159"/>
    </row>
    <row r="614" spans="4:4" ht="15.75" customHeight="1">
      <c r="D614" s="159"/>
    </row>
    <row r="615" spans="4:4" ht="15.75" customHeight="1">
      <c r="D615" s="159"/>
    </row>
    <row r="616" spans="4:4" ht="15.75" customHeight="1">
      <c r="D616" s="159"/>
    </row>
    <row r="617" spans="4:4" ht="15.75" customHeight="1">
      <c r="D617" s="159"/>
    </row>
    <row r="618" spans="4:4" ht="15.75" customHeight="1">
      <c r="D618" s="159"/>
    </row>
    <row r="619" spans="4:4" ht="15.75" customHeight="1">
      <c r="D619" s="159"/>
    </row>
    <row r="620" spans="4:4" ht="15.75" customHeight="1">
      <c r="D620" s="159"/>
    </row>
    <row r="621" spans="4:4" ht="15.75" customHeight="1">
      <c r="D621" s="159"/>
    </row>
    <row r="622" spans="4:4" ht="15.75" customHeight="1">
      <c r="D622" s="159"/>
    </row>
    <row r="623" spans="4:4" ht="15.75" customHeight="1">
      <c r="D623" s="159"/>
    </row>
    <row r="624" spans="4:4" ht="15.75" customHeight="1">
      <c r="D624" s="159"/>
    </row>
    <row r="625" spans="4:4" ht="15.75" customHeight="1">
      <c r="D625" s="159"/>
    </row>
    <row r="626" spans="4:4" ht="15.75" customHeight="1">
      <c r="D626" s="159"/>
    </row>
    <row r="627" spans="4:4" ht="15.75" customHeight="1">
      <c r="D627" s="159"/>
    </row>
    <row r="628" spans="4:4" ht="15.75" customHeight="1">
      <c r="D628" s="159"/>
    </row>
    <row r="629" spans="4:4" ht="15.75" customHeight="1">
      <c r="D629" s="159"/>
    </row>
    <row r="630" spans="4:4" ht="15.75" customHeight="1">
      <c r="D630" s="159"/>
    </row>
    <row r="631" spans="4:4" ht="15.75" customHeight="1">
      <c r="D631" s="159"/>
    </row>
    <row r="632" spans="4:4" ht="15.75" customHeight="1">
      <c r="D632" s="159"/>
    </row>
    <row r="633" spans="4:4" ht="15.75" customHeight="1">
      <c r="D633" s="159"/>
    </row>
    <row r="634" spans="4:4" ht="15.75" customHeight="1">
      <c r="D634" s="159"/>
    </row>
    <row r="635" spans="4:4" ht="15.75" customHeight="1">
      <c r="D635" s="159"/>
    </row>
    <row r="636" spans="4:4" ht="15.75" customHeight="1">
      <c r="D636" s="159"/>
    </row>
    <row r="637" spans="4:4" ht="15.75" customHeight="1">
      <c r="D637" s="159"/>
    </row>
    <row r="638" spans="4:4" ht="15.75" customHeight="1">
      <c r="D638" s="159"/>
    </row>
    <row r="639" spans="4:4" ht="15.75" customHeight="1">
      <c r="D639" s="159"/>
    </row>
    <row r="640" spans="4:4" ht="15.75" customHeight="1">
      <c r="D640" s="159"/>
    </row>
    <row r="641" spans="4:4" ht="15.75" customHeight="1">
      <c r="D641" s="159"/>
    </row>
    <row r="642" spans="4:4" ht="15.75" customHeight="1">
      <c r="D642" s="159"/>
    </row>
    <row r="643" spans="4:4" ht="15.75" customHeight="1">
      <c r="D643" s="159"/>
    </row>
    <row r="644" spans="4:4" ht="15.75" customHeight="1">
      <c r="D644" s="159"/>
    </row>
    <row r="645" spans="4:4" ht="15.75" customHeight="1">
      <c r="D645" s="159"/>
    </row>
    <row r="646" spans="4:4" ht="15.75" customHeight="1">
      <c r="D646" s="159"/>
    </row>
    <row r="647" spans="4:4" ht="15.75" customHeight="1">
      <c r="D647" s="159"/>
    </row>
    <row r="648" spans="4:4" ht="15.75" customHeight="1">
      <c r="D648" s="159"/>
    </row>
    <row r="649" spans="4:4" ht="15.75" customHeight="1">
      <c r="D649" s="159"/>
    </row>
    <row r="650" spans="4:4" ht="15.75" customHeight="1">
      <c r="D650" s="159"/>
    </row>
    <row r="651" spans="4:4" ht="15.75" customHeight="1">
      <c r="D651" s="159"/>
    </row>
    <row r="652" spans="4:4" ht="15.75" customHeight="1">
      <c r="D652" s="159"/>
    </row>
    <row r="653" spans="4:4" ht="15.75" customHeight="1">
      <c r="D653" s="159"/>
    </row>
    <row r="654" spans="4:4" ht="15.75" customHeight="1">
      <c r="D654" s="159"/>
    </row>
    <row r="655" spans="4:4" ht="15.75" customHeight="1">
      <c r="D655" s="159"/>
    </row>
    <row r="656" spans="4:4" ht="15.75" customHeight="1">
      <c r="D656" s="159"/>
    </row>
    <row r="657" spans="4:4" ht="15.75" customHeight="1">
      <c r="D657" s="159"/>
    </row>
    <row r="658" spans="4:4" ht="15.75" customHeight="1">
      <c r="D658" s="159"/>
    </row>
    <row r="659" spans="4:4" ht="15.75" customHeight="1">
      <c r="D659" s="159"/>
    </row>
    <row r="660" spans="4:4" ht="15.75" customHeight="1">
      <c r="D660" s="159"/>
    </row>
    <row r="661" spans="4:4" ht="15.75" customHeight="1">
      <c r="D661" s="159"/>
    </row>
    <row r="662" spans="4:4" ht="15.75" customHeight="1">
      <c r="D662" s="159"/>
    </row>
    <row r="663" spans="4:4" ht="15.75" customHeight="1">
      <c r="D663" s="159"/>
    </row>
    <row r="664" spans="4:4" ht="15.75" customHeight="1">
      <c r="D664" s="159"/>
    </row>
    <row r="665" spans="4:4" ht="15.75" customHeight="1">
      <c r="D665" s="159"/>
    </row>
    <row r="666" spans="4:4" ht="15.75" customHeight="1">
      <c r="D666" s="159"/>
    </row>
    <row r="667" spans="4:4" ht="15.75" customHeight="1">
      <c r="D667" s="159"/>
    </row>
    <row r="668" spans="4:4" ht="15.75" customHeight="1">
      <c r="D668" s="159"/>
    </row>
    <row r="669" spans="4:4" ht="15.75" customHeight="1">
      <c r="D669" s="159"/>
    </row>
    <row r="670" spans="4:4" ht="15.75" customHeight="1">
      <c r="D670" s="159"/>
    </row>
    <row r="671" spans="4:4" ht="15.75" customHeight="1">
      <c r="D671" s="159"/>
    </row>
    <row r="672" spans="4:4" ht="15.75" customHeight="1">
      <c r="D672" s="159"/>
    </row>
    <row r="673" spans="4:4" ht="15.75" customHeight="1">
      <c r="D673" s="159"/>
    </row>
    <row r="674" spans="4:4" ht="15.75" customHeight="1">
      <c r="D674" s="159"/>
    </row>
    <row r="675" spans="4:4" ht="15.75" customHeight="1">
      <c r="D675" s="159"/>
    </row>
    <row r="676" spans="4:4" ht="15.75" customHeight="1">
      <c r="D676" s="159"/>
    </row>
    <row r="677" spans="4:4" ht="15.75" customHeight="1">
      <c r="D677" s="159"/>
    </row>
    <row r="678" spans="4:4" ht="15.75" customHeight="1">
      <c r="D678" s="159"/>
    </row>
    <row r="679" spans="4:4" ht="15.75" customHeight="1">
      <c r="D679" s="159"/>
    </row>
    <row r="680" spans="4:4" ht="15.75" customHeight="1">
      <c r="D680" s="159"/>
    </row>
    <row r="681" spans="4:4" ht="15.75" customHeight="1">
      <c r="D681" s="159"/>
    </row>
    <row r="682" spans="4:4" ht="15.75" customHeight="1">
      <c r="D682" s="159"/>
    </row>
    <row r="683" spans="4:4" ht="15.75" customHeight="1">
      <c r="D683" s="159"/>
    </row>
    <row r="684" spans="4:4" ht="15.75" customHeight="1">
      <c r="D684" s="159"/>
    </row>
    <row r="685" spans="4:4" ht="15.75" customHeight="1">
      <c r="D685" s="159"/>
    </row>
    <row r="686" spans="4:4" ht="15.75" customHeight="1">
      <c r="D686" s="159"/>
    </row>
    <row r="687" spans="4:4" ht="15.75" customHeight="1">
      <c r="D687" s="159"/>
    </row>
    <row r="688" spans="4:4" ht="15.75" customHeight="1">
      <c r="D688" s="159"/>
    </row>
    <row r="689" spans="4:4" ht="15.75" customHeight="1">
      <c r="D689" s="159"/>
    </row>
    <row r="690" spans="4:4" ht="15.75" customHeight="1">
      <c r="D690" s="159"/>
    </row>
    <row r="691" spans="4:4" ht="15.75" customHeight="1">
      <c r="D691" s="159"/>
    </row>
    <row r="692" spans="4:4" ht="15.75" customHeight="1">
      <c r="D692" s="159"/>
    </row>
    <row r="693" spans="4:4" ht="15.75" customHeight="1">
      <c r="D693" s="159"/>
    </row>
    <row r="694" spans="4:4" ht="15.75" customHeight="1">
      <c r="D694" s="159"/>
    </row>
    <row r="695" spans="4:4" ht="15.75" customHeight="1">
      <c r="D695" s="159"/>
    </row>
    <row r="696" spans="4:4" ht="15.75" customHeight="1">
      <c r="D696" s="159"/>
    </row>
    <row r="697" spans="4:4" ht="15.75" customHeight="1">
      <c r="D697" s="159"/>
    </row>
    <row r="698" spans="4:4" ht="15.75" customHeight="1">
      <c r="D698" s="159"/>
    </row>
    <row r="699" spans="4:4" ht="15.75" customHeight="1">
      <c r="D699" s="159"/>
    </row>
    <row r="700" spans="4:4" ht="15.75" customHeight="1">
      <c r="D700" s="159"/>
    </row>
    <row r="701" spans="4:4" ht="15.75" customHeight="1">
      <c r="D701" s="159"/>
    </row>
    <row r="702" spans="4:4" ht="15.75" customHeight="1">
      <c r="D702" s="159"/>
    </row>
    <row r="703" spans="4:4" ht="15.75" customHeight="1">
      <c r="D703" s="159"/>
    </row>
    <row r="704" spans="4:4" ht="15.75" customHeight="1">
      <c r="D704" s="159"/>
    </row>
    <row r="705" spans="4:4" ht="15.75" customHeight="1">
      <c r="D705" s="159"/>
    </row>
    <row r="706" spans="4:4" ht="15.75" customHeight="1">
      <c r="D706" s="159"/>
    </row>
    <row r="707" spans="4:4" ht="15.75" customHeight="1">
      <c r="D707" s="159"/>
    </row>
    <row r="708" spans="4:4" ht="15.75" customHeight="1">
      <c r="D708" s="159"/>
    </row>
    <row r="709" spans="4:4" ht="15.75" customHeight="1">
      <c r="D709" s="159"/>
    </row>
    <row r="710" spans="4:4" ht="15.75" customHeight="1">
      <c r="D710" s="159"/>
    </row>
    <row r="711" spans="4:4" ht="15.75" customHeight="1">
      <c r="D711" s="159"/>
    </row>
    <row r="712" spans="4:4" ht="15.75" customHeight="1">
      <c r="D712" s="159"/>
    </row>
    <row r="713" spans="4:4" ht="15.75" customHeight="1">
      <c r="D713" s="159"/>
    </row>
    <row r="714" spans="4:4" ht="15.75" customHeight="1">
      <c r="D714" s="159"/>
    </row>
    <row r="715" spans="4:4" ht="15.75" customHeight="1">
      <c r="D715" s="159"/>
    </row>
    <row r="716" spans="4:4" ht="15.75" customHeight="1">
      <c r="D716" s="159"/>
    </row>
    <row r="717" spans="4:4" ht="15.75" customHeight="1">
      <c r="D717" s="159"/>
    </row>
    <row r="718" spans="4:4" ht="15.75" customHeight="1">
      <c r="D718" s="159"/>
    </row>
    <row r="719" spans="4:4" ht="15.75" customHeight="1">
      <c r="D719" s="159"/>
    </row>
    <row r="720" spans="4:4" ht="15.75" customHeight="1">
      <c r="D720" s="159"/>
    </row>
    <row r="721" spans="4:4" ht="15.75" customHeight="1">
      <c r="D721" s="159"/>
    </row>
    <row r="722" spans="4:4" ht="15.75" customHeight="1">
      <c r="D722" s="159"/>
    </row>
    <row r="723" spans="4:4" ht="15.75" customHeight="1">
      <c r="D723" s="159"/>
    </row>
    <row r="724" spans="4:4" ht="15.75" customHeight="1">
      <c r="D724" s="159"/>
    </row>
    <row r="725" spans="4:4" ht="15.75" customHeight="1">
      <c r="D725" s="159"/>
    </row>
    <row r="726" spans="4:4" ht="15.75" customHeight="1">
      <c r="D726" s="159"/>
    </row>
    <row r="727" spans="4:4" ht="15.75" customHeight="1">
      <c r="D727" s="159"/>
    </row>
    <row r="728" spans="4:4" ht="15.75" customHeight="1">
      <c r="D728" s="159"/>
    </row>
    <row r="729" spans="4:4" ht="15.75" customHeight="1">
      <c r="D729" s="159"/>
    </row>
    <row r="730" spans="4:4" ht="15.75" customHeight="1">
      <c r="D730" s="159"/>
    </row>
    <row r="731" spans="4:4" ht="15.75" customHeight="1">
      <c r="D731" s="159"/>
    </row>
    <row r="732" spans="4:4" ht="15.75" customHeight="1">
      <c r="D732" s="159"/>
    </row>
    <row r="733" spans="4:4" ht="15.75" customHeight="1">
      <c r="D733" s="159"/>
    </row>
    <row r="734" spans="4:4" ht="15.75" customHeight="1">
      <c r="D734" s="159"/>
    </row>
    <row r="735" spans="4:4" ht="15.75" customHeight="1">
      <c r="D735" s="159"/>
    </row>
    <row r="736" spans="4:4" ht="15.75" customHeight="1">
      <c r="D736" s="159"/>
    </row>
    <row r="737" spans="4:4" ht="15.75" customHeight="1">
      <c r="D737" s="159"/>
    </row>
    <row r="738" spans="4:4" ht="15.75" customHeight="1">
      <c r="D738" s="159"/>
    </row>
    <row r="739" spans="4:4" ht="15.75" customHeight="1">
      <c r="D739" s="159"/>
    </row>
    <row r="740" spans="4:4" ht="15.75" customHeight="1">
      <c r="D740" s="159"/>
    </row>
    <row r="741" spans="4:4" ht="15.75" customHeight="1">
      <c r="D741" s="159"/>
    </row>
    <row r="742" spans="4:4" ht="15.75" customHeight="1">
      <c r="D742" s="159"/>
    </row>
    <row r="743" spans="4:4" ht="15.75" customHeight="1">
      <c r="D743" s="159"/>
    </row>
    <row r="744" spans="4:4" ht="15.75" customHeight="1">
      <c r="D744" s="159"/>
    </row>
    <row r="745" spans="4:4" ht="15.75" customHeight="1">
      <c r="D745" s="159"/>
    </row>
    <row r="746" spans="4:4" ht="15.75" customHeight="1">
      <c r="D746" s="159"/>
    </row>
    <row r="747" spans="4:4" ht="15.75" customHeight="1">
      <c r="D747" s="159"/>
    </row>
    <row r="748" spans="4:4" ht="15.75" customHeight="1">
      <c r="D748" s="159"/>
    </row>
    <row r="749" spans="4:4" ht="15.75" customHeight="1">
      <c r="D749" s="159"/>
    </row>
    <row r="750" spans="4:4" ht="15.75" customHeight="1">
      <c r="D750" s="159"/>
    </row>
    <row r="751" spans="4:4" ht="15.75" customHeight="1">
      <c r="D751" s="159"/>
    </row>
    <row r="752" spans="4:4" ht="15.75" customHeight="1">
      <c r="D752" s="159"/>
    </row>
    <row r="753" spans="4:4" ht="15.75" customHeight="1">
      <c r="D753" s="159"/>
    </row>
    <row r="754" spans="4:4" ht="15.75" customHeight="1">
      <c r="D754" s="159"/>
    </row>
    <row r="755" spans="4:4" ht="15.75" customHeight="1">
      <c r="D755" s="159"/>
    </row>
    <row r="756" spans="4:4" ht="15.75" customHeight="1">
      <c r="D756" s="159"/>
    </row>
    <row r="757" spans="4:4" ht="15.75" customHeight="1">
      <c r="D757" s="159"/>
    </row>
    <row r="758" spans="4:4" ht="15.75" customHeight="1">
      <c r="D758" s="159"/>
    </row>
    <row r="759" spans="4:4" ht="15.75" customHeight="1">
      <c r="D759" s="159"/>
    </row>
    <row r="760" spans="4:4" ht="15.75" customHeight="1">
      <c r="D760" s="159"/>
    </row>
    <row r="761" spans="4:4" ht="15.75" customHeight="1">
      <c r="D761" s="159"/>
    </row>
    <row r="762" spans="4:4" ht="15.75" customHeight="1">
      <c r="D762" s="159"/>
    </row>
    <row r="763" spans="4:4" ht="15.75" customHeight="1">
      <c r="D763" s="159"/>
    </row>
    <row r="764" spans="4:4" ht="15.75" customHeight="1">
      <c r="D764" s="159"/>
    </row>
    <row r="765" spans="4:4" ht="15.75" customHeight="1">
      <c r="D765" s="159"/>
    </row>
    <row r="766" spans="4:4" ht="15.75" customHeight="1">
      <c r="D766" s="159"/>
    </row>
    <row r="767" spans="4:4" ht="15.75" customHeight="1">
      <c r="D767" s="159"/>
    </row>
    <row r="768" spans="4:4" ht="15.75" customHeight="1">
      <c r="D768" s="159"/>
    </row>
    <row r="769" spans="4:4" ht="15.75" customHeight="1">
      <c r="D769" s="159"/>
    </row>
    <row r="770" spans="4:4" ht="15.75" customHeight="1">
      <c r="D770" s="159"/>
    </row>
    <row r="771" spans="4:4" ht="15.75" customHeight="1">
      <c r="D771" s="159"/>
    </row>
    <row r="772" spans="4:4" ht="15.75" customHeight="1">
      <c r="D772" s="159"/>
    </row>
    <row r="773" spans="4:4" ht="15.75" customHeight="1">
      <c r="D773" s="159"/>
    </row>
    <row r="774" spans="4:4" ht="15.75" customHeight="1">
      <c r="D774" s="159"/>
    </row>
    <row r="775" spans="4:4" ht="15.75" customHeight="1">
      <c r="D775" s="159"/>
    </row>
    <row r="776" spans="4:4" ht="15.75" customHeight="1">
      <c r="D776" s="159"/>
    </row>
    <row r="777" spans="4:4" ht="15.75" customHeight="1">
      <c r="D777" s="159"/>
    </row>
    <row r="778" spans="4:4" ht="15.75" customHeight="1">
      <c r="D778" s="159"/>
    </row>
    <row r="779" spans="4:4" ht="15.75" customHeight="1">
      <c r="D779" s="159"/>
    </row>
    <row r="780" spans="4:4" ht="15.75" customHeight="1">
      <c r="D780" s="159"/>
    </row>
    <row r="781" spans="4:4" ht="15.75" customHeight="1">
      <c r="D781" s="159"/>
    </row>
    <row r="782" spans="4:4" ht="15.75" customHeight="1">
      <c r="D782" s="159"/>
    </row>
    <row r="783" spans="4:4" ht="15.75" customHeight="1">
      <c r="D783" s="159"/>
    </row>
    <row r="784" spans="4:4" ht="15.75" customHeight="1">
      <c r="D784" s="159"/>
    </row>
    <row r="785" spans="4:4" ht="15.75" customHeight="1">
      <c r="D785" s="159"/>
    </row>
    <row r="786" spans="4:4" ht="15.75" customHeight="1">
      <c r="D786" s="159"/>
    </row>
    <row r="787" spans="4:4" ht="15.75" customHeight="1">
      <c r="D787" s="159"/>
    </row>
    <row r="788" spans="4:4" ht="15.75" customHeight="1">
      <c r="D788" s="159"/>
    </row>
    <row r="789" spans="4:4" ht="15.75" customHeight="1">
      <c r="D789" s="159"/>
    </row>
    <row r="790" spans="4:4" ht="15.75" customHeight="1">
      <c r="D790" s="159"/>
    </row>
    <row r="791" spans="4:4" ht="15.75" customHeight="1">
      <c r="D791" s="159"/>
    </row>
    <row r="792" spans="4:4" ht="15.75" customHeight="1">
      <c r="D792" s="159"/>
    </row>
    <row r="793" spans="4:4" ht="15.75" customHeight="1">
      <c r="D793" s="159"/>
    </row>
    <row r="794" spans="4:4" ht="15.75" customHeight="1">
      <c r="D794" s="159"/>
    </row>
    <row r="795" spans="4:4" ht="15.75" customHeight="1">
      <c r="D795" s="159"/>
    </row>
    <row r="796" spans="4:4" ht="15.75" customHeight="1">
      <c r="D796" s="159"/>
    </row>
    <row r="797" spans="4:4" ht="15.75" customHeight="1">
      <c r="D797" s="159"/>
    </row>
    <row r="798" spans="4:4" ht="15.75" customHeight="1">
      <c r="D798" s="159"/>
    </row>
    <row r="799" spans="4:4" ht="15.75" customHeight="1">
      <c r="D799" s="159"/>
    </row>
    <row r="800" spans="4:4" ht="15.75" customHeight="1">
      <c r="D800" s="159"/>
    </row>
    <row r="801" spans="4:4" ht="15.75" customHeight="1">
      <c r="D801" s="159"/>
    </row>
    <row r="802" spans="4:4" ht="15.75" customHeight="1">
      <c r="D802" s="159"/>
    </row>
    <row r="803" spans="4:4" ht="15.75" customHeight="1">
      <c r="D803" s="159"/>
    </row>
    <row r="804" spans="4:4" ht="15.75" customHeight="1">
      <c r="D804" s="159"/>
    </row>
    <row r="805" spans="4:4" ht="15.75" customHeight="1">
      <c r="D805" s="159"/>
    </row>
    <row r="806" spans="4:4" ht="15.75" customHeight="1">
      <c r="D806" s="159"/>
    </row>
    <row r="807" spans="4:4" ht="15.75" customHeight="1">
      <c r="D807" s="159"/>
    </row>
    <row r="808" spans="4:4" ht="15.75" customHeight="1">
      <c r="D808" s="159"/>
    </row>
    <row r="809" spans="4:4" ht="15.75" customHeight="1">
      <c r="D809" s="159"/>
    </row>
    <row r="810" spans="4:4" ht="15.75" customHeight="1">
      <c r="D810" s="159"/>
    </row>
    <row r="811" spans="4:4" ht="15.75" customHeight="1">
      <c r="D811" s="159"/>
    </row>
    <row r="812" spans="4:4" ht="15.75" customHeight="1">
      <c r="D812" s="159"/>
    </row>
    <row r="813" spans="4:4" ht="15.75" customHeight="1">
      <c r="D813" s="159"/>
    </row>
    <row r="814" spans="4:4" ht="15.75" customHeight="1">
      <c r="D814" s="159"/>
    </row>
    <row r="815" spans="4:4" ht="15.75" customHeight="1">
      <c r="D815" s="159"/>
    </row>
    <row r="816" spans="4:4" ht="15.75" customHeight="1">
      <c r="D816" s="159"/>
    </row>
    <row r="817" spans="4:4" ht="15.75" customHeight="1">
      <c r="D817" s="159"/>
    </row>
    <row r="818" spans="4:4" ht="15.75" customHeight="1">
      <c r="D818" s="159"/>
    </row>
    <row r="819" spans="4:4" ht="15.75" customHeight="1">
      <c r="D819" s="159"/>
    </row>
    <row r="820" spans="4:4" ht="15.75" customHeight="1">
      <c r="D820" s="159"/>
    </row>
    <row r="821" spans="4:4" ht="15.75" customHeight="1">
      <c r="D821" s="159"/>
    </row>
    <row r="822" spans="4:4" ht="15.75" customHeight="1">
      <c r="D822" s="159"/>
    </row>
    <row r="823" spans="4:4" ht="15.75" customHeight="1">
      <c r="D823" s="159"/>
    </row>
    <row r="824" spans="4:4" ht="15.75" customHeight="1">
      <c r="D824" s="159"/>
    </row>
    <row r="825" spans="4:4" ht="15.75" customHeight="1">
      <c r="D825" s="159"/>
    </row>
    <row r="826" spans="4:4" ht="15.75" customHeight="1">
      <c r="D826" s="159"/>
    </row>
    <row r="827" spans="4:4" ht="15.75" customHeight="1">
      <c r="D827" s="159"/>
    </row>
    <row r="828" spans="4:4" ht="15.75" customHeight="1">
      <c r="D828" s="159"/>
    </row>
    <row r="829" spans="4:4" ht="15.75" customHeight="1">
      <c r="D829" s="159"/>
    </row>
    <row r="830" spans="4:4" ht="15.75" customHeight="1">
      <c r="D830" s="159"/>
    </row>
    <row r="831" spans="4:4" ht="15.75" customHeight="1">
      <c r="D831" s="159"/>
    </row>
    <row r="832" spans="4:4" ht="15.75" customHeight="1">
      <c r="D832" s="159"/>
    </row>
    <row r="833" spans="4:4" ht="15.75" customHeight="1">
      <c r="D833" s="159"/>
    </row>
    <row r="834" spans="4:4" ht="15.75" customHeight="1">
      <c r="D834" s="159"/>
    </row>
    <row r="835" spans="4:4" ht="15.75" customHeight="1">
      <c r="D835" s="159"/>
    </row>
    <row r="836" spans="4:4" ht="15.75" customHeight="1">
      <c r="D836" s="159"/>
    </row>
    <row r="837" spans="4:4" ht="15.75" customHeight="1">
      <c r="D837" s="159"/>
    </row>
    <row r="838" spans="4:4" ht="15.75" customHeight="1">
      <c r="D838" s="159"/>
    </row>
    <row r="839" spans="4:4" ht="15.75" customHeight="1">
      <c r="D839" s="159"/>
    </row>
    <row r="840" spans="4:4" ht="15.75" customHeight="1">
      <c r="D840" s="159"/>
    </row>
    <row r="841" spans="4:4" ht="15.75" customHeight="1">
      <c r="D841" s="159"/>
    </row>
    <row r="842" spans="4:4" ht="15.75" customHeight="1">
      <c r="D842" s="159"/>
    </row>
    <row r="843" spans="4:4" ht="15.75" customHeight="1">
      <c r="D843" s="159"/>
    </row>
    <row r="844" spans="4:4" ht="15.75" customHeight="1">
      <c r="D844" s="159"/>
    </row>
    <row r="845" spans="4:4" ht="15.75" customHeight="1">
      <c r="D845" s="159"/>
    </row>
    <row r="846" spans="4:4" ht="15.75" customHeight="1">
      <c r="D846" s="159"/>
    </row>
    <row r="847" spans="4:4" ht="15.75" customHeight="1">
      <c r="D847" s="159"/>
    </row>
    <row r="848" spans="4:4" ht="15.75" customHeight="1">
      <c r="D848" s="159"/>
    </row>
    <row r="849" spans="4:4" ht="15.75" customHeight="1">
      <c r="D849" s="159"/>
    </row>
    <row r="850" spans="4:4" ht="15.75" customHeight="1">
      <c r="D850" s="159"/>
    </row>
    <row r="851" spans="4:4" ht="15.75" customHeight="1">
      <c r="D851" s="159"/>
    </row>
    <row r="852" spans="4:4" ht="15.75" customHeight="1">
      <c r="D852" s="159"/>
    </row>
    <row r="853" spans="4:4" ht="15.75" customHeight="1">
      <c r="D853" s="159"/>
    </row>
    <row r="854" spans="4:4" ht="15.75" customHeight="1">
      <c r="D854" s="159"/>
    </row>
    <row r="855" spans="4:4" ht="15.75" customHeight="1">
      <c r="D855" s="159"/>
    </row>
    <row r="856" spans="4:4" ht="15.75" customHeight="1">
      <c r="D856" s="159"/>
    </row>
    <row r="857" spans="4:4" ht="15.75" customHeight="1">
      <c r="D857" s="159"/>
    </row>
    <row r="858" spans="4:4" ht="15.75" customHeight="1">
      <c r="D858" s="159"/>
    </row>
    <row r="859" spans="4:4" ht="15.75" customHeight="1">
      <c r="D859" s="159"/>
    </row>
    <row r="860" spans="4:4" ht="15.75" customHeight="1">
      <c r="D860" s="159"/>
    </row>
    <row r="861" spans="4:4" ht="15.75" customHeight="1">
      <c r="D861" s="159"/>
    </row>
    <row r="862" spans="4:4" ht="15.75" customHeight="1">
      <c r="D862" s="159"/>
    </row>
    <row r="863" spans="4:4" ht="15.75" customHeight="1">
      <c r="D863" s="159"/>
    </row>
    <row r="864" spans="4:4" ht="15.75" customHeight="1">
      <c r="D864" s="159"/>
    </row>
    <row r="865" spans="4:4" ht="15.75" customHeight="1">
      <c r="D865" s="159"/>
    </row>
    <row r="866" spans="4:4" ht="15.75" customHeight="1">
      <c r="D866" s="159"/>
    </row>
    <row r="867" spans="4:4" ht="15.75" customHeight="1">
      <c r="D867" s="159"/>
    </row>
    <row r="868" spans="4:4" ht="15.75" customHeight="1">
      <c r="D868" s="159"/>
    </row>
    <row r="869" spans="4:4" ht="15.75" customHeight="1">
      <c r="D869" s="159"/>
    </row>
    <row r="870" spans="4:4" ht="15.75" customHeight="1">
      <c r="D870" s="159"/>
    </row>
    <row r="871" spans="4:4" ht="15.75" customHeight="1">
      <c r="D871" s="159"/>
    </row>
    <row r="872" spans="4:4" ht="15.75" customHeight="1">
      <c r="D872" s="159"/>
    </row>
    <row r="873" spans="4:4" ht="15.75" customHeight="1">
      <c r="D873" s="159"/>
    </row>
    <row r="874" spans="4:4" ht="15.75" customHeight="1">
      <c r="D874" s="159"/>
    </row>
    <row r="875" spans="4:4" ht="15.75" customHeight="1">
      <c r="D875" s="159"/>
    </row>
    <row r="876" spans="4:4" ht="15.75" customHeight="1">
      <c r="D876" s="159"/>
    </row>
    <row r="877" spans="4:4" ht="15.75" customHeight="1">
      <c r="D877" s="159"/>
    </row>
    <row r="878" spans="4:4" ht="15.75" customHeight="1">
      <c r="D878" s="159"/>
    </row>
    <row r="879" spans="4:4" ht="15.75" customHeight="1">
      <c r="D879" s="159"/>
    </row>
    <row r="880" spans="4:4" ht="15.75" customHeight="1">
      <c r="D880" s="159"/>
    </row>
    <row r="881" spans="4:4" ht="15.75" customHeight="1">
      <c r="D881" s="159"/>
    </row>
    <row r="882" spans="4:4" ht="15.75" customHeight="1">
      <c r="D882" s="159"/>
    </row>
    <row r="883" spans="4:4" ht="15.75" customHeight="1">
      <c r="D883" s="159"/>
    </row>
    <row r="884" spans="4:4" ht="15.75" customHeight="1">
      <c r="D884" s="159"/>
    </row>
    <row r="885" spans="4:4" ht="15.75" customHeight="1">
      <c r="D885" s="159"/>
    </row>
    <row r="886" spans="4:4" ht="15.75" customHeight="1">
      <c r="D886" s="159"/>
    </row>
    <row r="887" spans="4:4" ht="15.75" customHeight="1">
      <c r="D887" s="159"/>
    </row>
    <row r="888" spans="4:4" ht="15.75" customHeight="1">
      <c r="D888" s="159"/>
    </row>
    <row r="889" spans="4:4" ht="15.75" customHeight="1">
      <c r="D889" s="159"/>
    </row>
    <row r="890" spans="4:4" ht="15.75" customHeight="1">
      <c r="D890" s="159"/>
    </row>
    <row r="891" spans="4:4" ht="15.75" customHeight="1">
      <c r="D891" s="159"/>
    </row>
    <row r="892" spans="4:4" ht="15.75" customHeight="1">
      <c r="D892" s="159"/>
    </row>
    <row r="893" spans="4:4" ht="15.75" customHeight="1">
      <c r="D893" s="159"/>
    </row>
    <row r="894" spans="4:4" ht="15.75" customHeight="1">
      <c r="D894" s="159"/>
    </row>
    <row r="895" spans="4:4" ht="15.75" customHeight="1">
      <c r="D895" s="159"/>
    </row>
    <row r="896" spans="4:4" ht="15.75" customHeight="1">
      <c r="D896" s="159"/>
    </row>
    <row r="897" spans="4:4" ht="15.75" customHeight="1">
      <c r="D897" s="159"/>
    </row>
    <row r="898" spans="4:4" ht="15.75" customHeight="1">
      <c r="D898" s="159"/>
    </row>
    <row r="899" spans="4:4" ht="15.75" customHeight="1">
      <c r="D899" s="159"/>
    </row>
    <row r="900" spans="4:4" ht="15.75" customHeight="1">
      <c r="D900" s="159"/>
    </row>
    <row r="901" spans="4:4" ht="15.75" customHeight="1">
      <c r="D901" s="159"/>
    </row>
    <row r="902" spans="4:4" ht="15.75" customHeight="1">
      <c r="D902" s="159"/>
    </row>
    <row r="903" spans="4:4" ht="15.75" customHeight="1">
      <c r="D903" s="159"/>
    </row>
    <row r="904" spans="4:4" ht="15.75" customHeight="1">
      <c r="D904" s="159"/>
    </row>
    <row r="905" spans="4:4" ht="15.75" customHeight="1">
      <c r="D905" s="159"/>
    </row>
    <row r="906" spans="4:4" ht="15.75" customHeight="1">
      <c r="D906" s="159"/>
    </row>
    <row r="907" spans="4:4" ht="15.75" customHeight="1">
      <c r="D907" s="159"/>
    </row>
    <row r="908" spans="4:4" ht="15.75" customHeight="1">
      <c r="D908" s="159"/>
    </row>
    <row r="909" spans="4:4" ht="15.75" customHeight="1">
      <c r="D909" s="159"/>
    </row>
    <row r="910" spans="4:4" ht="15.75" customHeight="1">
      <c r="D910" s="159"/>
    </row>
    <row r="911" spans="4:4" ht="15.75" customHeight="1">
      <c r="D911" s="159"/>
    </row>
    <row r="912" spans="4:4" ht="15.75" customHeight="1">
      <c r="D912" s="159"/>
    </row>
    <row r="913" spans="4:4" ht="15.75" customHeight="1">
      <c r="D913" s="159"/>
    </row>
    <row r="914" spans="4:4" ht="15.75" customHeight="1">
      <c r="D914" s="159"/>
    </row>
    <row r="915" spans="4:4" ht="15.75" customHeight="1">
      <c r="D915" s="159"/>
    </row>
    <row r="916" spans="4:4" ht="15.75" customHeight="1">
      <c r="D916" s="159"/>
    </row>
    <row r="917" spans="4:4" ht="15.75" customHeight="1">
      <c r="D917" s="159"/>
    </row>
    <row r="918" spans="4:4" ht="15.75" customHeight="1">
      <c r="D918" s="159"/>
    </row>
    <row r="919" spans="4:4" ht="15.75" customHeight="1">
      <c r="D919" s="159"/>
    </row>
    <row r="920" spans="4:4" ht="15.75" customHeight="1">
      <c r="D920" s="159"/>
    </row>
    <row r="921" spans="4:4" ht="15.75" customHeight="1">
      <c r="D921" s="159"/>
    </row>
    <row r="922" spans="4:4" ht="15.75" customHeight="1">
      <c r="D922" s="159"/>
    </row>
    <row r="923" spans="4:4" ht="15.75" customHeight="1">
      <c r="D923" s="159"/>
    </row>
    <row r="924" spans="4:4" ht="15.75" customHeight="1">
      <c r="D924" s="159"/>
    </row>
    <row r="925" spans="4:4" ht="15.75" customHeight="1">
      <c r="D925" s="159"/>
    </row>
    <row r="926" spans="4:4" ht="15.75" customHeight="1">
      <c r="D926" s="159"/>
    </row>
    <row r="927" spans="4:4" ht="15.75" customHeight="1">
      <c r="D927" s="159"/>
    </row>
    <row r="928" spans="4:4" ht="15.75" customHeight="1">
      <c r="D928" s="159"/>
    </row>
    <row r="929" spans="4:4" ht="15.75" customHeight="1">
      <c r="D929" s="159"/>
    </row>
    <row r="930" spans="4:4" ht="15.75" customHeight="1">
      <c r="D930" s="159"/>
    </row>
    <row r="931" spans="4:4" ht="15.75" customHeight="1">
      <c r="D931" s="159"/>
    </row>
    <row r="932" spans="4:4" ht="15.75" customHeight="1">
      <c r="D932" s="159"/>
    </row>
    <row r="933" spans="4:4" ht="15.75" customHeight="1">
      <c r="D933" s="159"/>
    </row>
    <row r="934" spans="4:4" ht="15.75" customHeight="1">
      <c r="D934" s="159"/>
    </row>
    <row r="935" spans="4:4" ht="15.75" customHeight="1">
      <c r="D935" s="159"/>
    </row>
    <row r="936" spans="4:4" ht="15.75" customHeight="1">
      <c r="D936" s="159"/>
    </row>
    <row r="937" spans="4:4" ht="15.75" customHeight="1">
      <c r="D937" s="159"/>
    </row>
    <row r="938" spans="4:4" ht="15.75" customHeight="1">
      <c r="D938" s="159"/>
    </row>
    <row r="939" spans="4:4" ht="15.75" customHeight="1">
      <c r="D939" s="159"/>
    </row>
    <row r="940" spans="4:4" ht="15.75" customHeight="1">
      <c r="D940" s="159"/>
    </row>
    <row r="941" spans="4:4" ht="15.75" customHeight="1">
      <c r="D941" s="159"/>
    </row>
    <row r="942" spans="4:4" ht="15.75" customHeight="1">
      <c r="D942" s="159"/>
    </row>
    <row r="943" spans="4:4" ht="15.75" customHeight="1">
      <c r="D943" s="159"/>
    </row>
    <row r="944" spans="4:4" ht="15.75" customHeight="1">
      <c r="D944" s="159"/>
    </row>
    <row r="945" spans="4:4" ht="15.75" customHeight="1">
      <c r="D945" s="159"/>
    </row>
    <row r="946" spans="4:4" ht="15.75" customHeight="1">
      <c r="D946" s="159"/>
    </row>
    <row r="947" spans="4:4" ht="15.75" customHeight="1">
      <c r="D947" s="159"/>
    </row>
    <row r="948" spans="4:4" ht="15.75" customHeight="1">
      <c r="D948" s="159"/>
    </row>
    <row r="949" spans="4:4" ht="15.75" customHeight="1">
      <c r="D949" s="159"/>
    </row>
    <row r="950" spans="4:4" ht="15.75" customHeight="1">
      <c r="D950" s="159"/>
    </row>
    <row r="951" spans="4:4" ht="15.75" customHeight="1">
      <c r="D951" s="159"/>
    </row>
    <row r="952" spans="4:4" ht="15.75" customHeight="1">
      <c r="D952" s="159"/>
    </row>
    <row r="953" spans="4:4" ht="15.75" customHeight="1">
      <c r="D953" s="159"/>
    </row>
    <row r="954" spans="4:4" ht="15.75" customHeight="1">
      <c r="D954" s="159"/>
    </row>
    <row r="955" spans="4:4" ht="15.75" customHeight="1">
      <c r="D955" s="159"/>
    </row>
    <row r="956" spans="4:4" ht="15.75" customHeight="1">
      <c r="D956" s="159"/>
    </row>
    <row r="957" spans="4:4" ht="15.75" customHeight="1">
      <c r="D957" s="159"/>
    </row>
    <row r="958" spans="4:4" ht="15.75" customHeight="1">
      <c r="D958" s="159"/>
    </row>
    <row r="959" spans="4:4" ht="15.75" customHeight="1">
      <c r="D959" s="159"/>
    </row>
    <row r="960" spans="4:4" ht="15.75" customHeight="1">
      <c r="D960" s="159"/>
    </row>
    <row r="961" spans="4:4" ht="15.75" customHeight="1">
      <c r="D961" s="159"/>
    </row>
    <row r="962" spans="4:4" ht="15.75" customHeight="1">
      <c r="D962" s="159"/>
    </row>
    <row r="963" spans="4:4" ht="15.75" customHeight="1">
      <c r="D963" s="159"/>
    </row>
    <row r="964" spans="4:4" ht="15.75" customHeight="1">
      <c r="D964" s="159"/>
    </row>
    <row r="965" spans="4:4" ht="15.75" customHeight="1">
      <c r="D965" s="159"/>
    </row>
    <row r="966" spans="4:4" ht="15.75" customHeight="1">
      <c r="D966" s="159"/>
    </row>
    <row r="967" spans="4:4" ht="15.75" customHeight="1">
      <c r="D967" s="159"/>
    </row>
    <row r="968" spans="4:4" ht="15.75" customHeight="1">
      <c r="D968" s="159"/>
    </row>
    <row r="969" spans="4:4" ht="15.75" customHeight="1">
      <c r="D969" s="159"/>
    </row>
    <row r="970" spans="4:4" ht="15.75" customHeight="1">
      <c r="D970" s="159"/>
    </row>
    <row r="971" spans="4:4" ht="15.75" customHeight="1">
      <c r="D971" s="159"/>
    </row>
    <row r="972" spans="4:4" ht="15.75" customHeight="1">
      <c r="D972" s="159"/>
    </row>
    <row r="973" spans="4:4" ht="15.75" customHeight="1">
      <c r="D973" s="159"/>
    </row>
    <row r="974" spans="4:4" ht="15.75" customHeight="1">
      <c r="D974" s="159"/>
    </row>
    <row r="975" spans="4:4" ht="15.75" customHeight="1">
      <c r="D975" s="159"/>
    </row>
    <row r="976" spans="4:4" ht="15.75" customHeight="1">
      <c r="D976" s="159"/>
    </row>
    <row r="977" spans="4:4" ht="15.75" customHeight="1">
      <c r="D977" s="159"/>
    </row>
    <row r="978" spans="4:4" ht="15.75" customHeight="1">
      <c r="D978" s="159"/>
    </row>
    <row r="979" spans="4:4" ht="15.75" customHeight="1">
      <c r="D979" s="159"/>
    </row>
    <row r="980" spans="4:4" ht="15.75" customHeight="1">
      <c r="D980" s="159"/>
    </row>
    <row r="981" spans="4:4" ht="15.75" customHeight="1">
      <c r="D981" s="159"/>
    </row>
    <row r="982" spans="4:4" ht="15.75" customHeight="1">
      <c r="D982" s="159"/>
    </row>
    <row r="983" spans="4:4" ht="15.75" customHeight="1">
      <c r="D983" s="159"/>
    </row>
    <row r="984" spans="4:4" ht="15.75" customHeight="1">
      <c r="D984" s="159"/>
    </row>
    <row r="985" spans="4:4" ht="15.75" customHeight="1">
      <c r="D985" s="159"/>
    </row>
    <row r="986" spans="4:4" ht="15.75" customHeight="1">
      <c r="D986" s="159"/>
    </row>
    <row r="987" spans="4:4" ht="15.75" customHeight="1">
      <c r="D987" s="159"/>
    </row>
    <row r="988" spans="4:4" ht="15.75" customHeight="1">
      <c r="D988" s="159"/>
    </row>
    <row r="989" spans="4:4" ht="15.75" customHeight="1">
      <c r="D989" s="159"/>
    </row>
    <row r="990" spans="4:4" ht="15.75" customHeight="1">
      <c r="D990" s="159"/>
    </row>
    <row r="991" spans="4:4" ht="15.75" customHeight="1">
      <c r="D991" s="159"/>
    </row>
    <row r="992" spans="4:4" ht="15.75" customHeight="1">
      <c r="D992" s="159"/>
    </row>
    <row r="993" spans="4:4" ht="15.75" customHeight="1">
      <c r="D993" s="159"/>
    </row>
    <row r="994" spans="4:4" ht="15.75" customHeight="1">
      <c r="D994" s="159"/>
    </row>
    <row r="995" spans="4:4" ht="15.75" customHeight="1">
      <c r="D995" s="159"/>
    </row>
    <row r="996" spans="4:4" ht="15.75" customHeight="1">
      <c r="D996" s="159"/>
    </row>
    <row r="997" spans="4:4" ht="15.75" customHeight="1">
      <c r="D997" s="159"/>
    </row>
    <row r="998" spans="4:4" ht="15.75" customHeight="1">
      <c r="D998" s="159"/>
    </row>
    <row r="999" spans="4:4" ht="15.75" customHeight="1">
      <c r="D999" s="159"/>
    </row>
    <row r="1000" spans="4:4" ht="15.75" customHeight="1">
      <c r="D1000" s="159"/>
    </row>
  </sheetData>
  <mergeCells count="10">
    <mergeCell ref="P4:R4"/>
    <mergeCell ref="S4:S5"/>
    <mergeCell ref="J2:O2"/>
    <mergeCell ref="J3:M3"/>
    <mergeCell ref="N3:N4"/>
    <mergeCell ref="O3:O5"/>
    <mergeCell ref="P3:T3"/>
    <mergeCell ref="J4:K4"/>
    <mergeCell ref="L4:M4"/>
    <mergeCell ref="T4:T5"/>
  </mergeCells>
  <hyperlinks>
    <hyperlink ref="T18" r:id="rId1" display="http://../AppData/Google Drive/_02 Proyectos Up Holding/SGR_CHO_Innovacion/_00000_13072018_Innovacion/04_Presupuesto Colciencias/01_Talento_Humano/RS_DAFP_229_2016.pdf"/>
    <hyperlink ref="T19" r:id="rId2" display="http://../AppData/Google Drive/_02 Proyectos Up Holding/SGR_CHO_Innovacion/_00000_13072018_Innovacion/04_Presupuesto Colciencias/01_Talento_Humano/RS_DAFP_229_2016.pdf"/>
  </hyperlinks>
  <pageMargins left="0.7" right="0.7" top="0.75" bottom="0.75" header="0" footer="0"/>
  <pageSetup orientation="landscape"/>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AG1000"/>
  <sheetViews>
    <sheetView showGridLines="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ColWidth="14.42578125" defaultRowHeight="15" customHeight="1"/>
  <cols>
    <col min="1" max="1" width="23.140625" customWidth="1"/>
    <col min="2" max="2" width="114.140625" customWidth="1"/>
    <col min="3" max="3" width="61.28515625" customWidth="1"/>
    <col min="4" max="5" width="28.28515625" customWidth="1"/>
    <col min="6" max="7" width="25.5703125" customWidth="1"/>
    <col min="8" max="11" width="24.42578125" customWidth="1"/>
    <col min="12" max="12" width="27.5703125" customWidth="1"/>
    <col min="13" max="13" width="38.28515625" customWidth="1"/>
    <col min="14" max="33" width="61.28515625" customWidth="1"/>
  </cols>
  <sheetData>
    <row r="1" spans="1:33" ht="12" customHeight="1">
      <c r="A1" s="160"/>
      <c r="B1" s="160"/>
      <c r="C1" s="160"/>
      <c r="D1" s="160"/>
      <c r="E1" s="160"/>
      <c r="F1" s="160"/>
      <c r="G1" s="160"/>
      <c r="H1" s="160"/>
      <c r="I1" s="160"/>
      <c r="J1" s="160"/>
      <c r="K1" s="160"/>
      <c r="L1" s="160"/>
      <c r="M1" s="160"/>
      <c r="N1" s="160"/>
      <c r="O1" s="160"/>
      <c r="P1" s="160"/>
      <c r="Q1" s="160"/>
      <c r="R1" s="160"/>
      <c r="S1" s="160"/>
      <c r="T1" s="160"/>
      <c r="U1" s="161"/>
      <c r="V1" s="161"/>
      <c r="W1" s="161"/>
      <c r="X1" s="161"/>
      <c r="Y1" s="161"/>
      <c r="Z1" s="161"/>
      <c r="AA1" s="161"/>
      <c r="AB1" s="161"/>
      <c r="AC1" s="161"/>
      <c r="AD1" s="161"/>
      <c r="AE1" s="161"/>
      <c r="AF1" s="161"/>
      <c r="AG1" s="161"/>
    </row>
    <row r="2" spans="1:33" ht="12" customHeight="1">
      <c r="A2" s="160"/>
      <c r="B2" s="160"/>
      <c r="C2" s="160"/>
      <c r="D2" s="160"/>
      <c r="E2" s="160"/>
      <c r="F2" s="160"/>
      <c r="G2" s="160"/>
      <c r="H2" s="162"/>
      <c r="I2" s="160"/>
      <c r="J2" s="163"/>
      <c r="K2" s="160"/>
      <c r="L2" s="160"/>
      <c r="M2" s="160"/>
      <c r="N2" s="160"/>
      <c r="O2" s="160"/>
      <c r="P2" s="160"/>
      <c r="Q2" s="160"/>
      <c r="R2" s="160"/>
      <c r="S2" s="160"/>
      <c r="T2" s="160"/>
      <c r="U2" s="161"/>
      <c r="V2" s="161"/>
      <c r="W2" s="161"/>
      <c r="X2" s="161"/>
      <c r="Y2" s="161"/>
      <c r="Z2" s="161"/>
      <c r="AA2" s="161"/>
      <c r="AB2" s="161"/>
      <c r="AC2" s="161"/>
      <c r="AD2" s="161"/>
      <c r="AE2" s="161"/>
      <c r="AF2" s="161"/>
      <c r="AG2" s="161"/>
    </row>
    <row r="3" spans="1:33" ht="12" customHeight="1">
      <c r="A3" s="160"/>
      <c r="B3" s="160"/>
      <c r="C3" s="160"/>
      <c r="D3" s="160"/>
      <c r="E3" s="160"/>
      <c r="F3" s="160"/>
      <c r="G3" s="160"/>
      <c r="H3" s="160"/>
      <c r="I3" s="164"/>
      <c r="J3" s="165"/>
      <c r="K3" s="166"/>
      <c r="L3" s="160"/>
      <c r="M3" s="160"/>
      <c r="N3" s="160"/>
      <c r="O3" s="160"/>
      <c r="P3" s="160"/>
      <c r="Q3" s="160"/>
      <c r="R3" s="160"/>
      <c r="S3" s="160"/>
      <c r="T3" s="160"/>
      <c r="U3" s="161"/>
      <c r="V3" s="161"/>
      <c r="W3" s="161"/>
      <c r="X3" s="161"/>
      <c r="Y3" s="161"/>
      <c r="Z3" s="161"/>
      <c r="AA3" s="161"/>
      <c r="AB3" s="161"/>
      <c r="AC3" s="161"/>
      <c r="AD3" s="161"/>
      <c r="AE3" s="161"/>
      <c r="AF3" s="161"/>
      <c r="AG3" s="161"/>
    </row>
    <row r="4" spans="1:33" ht="12" customHeight="1">
      <c r="A4" s="160"/>
      <c r="B4" s="160"/>
      <c r="C4" s="160"/>
      <c r="D4" s="160"/>
      <c r="E4" s="160"/>
      <c r="F4" s="160"/>
      <c r="G4" s="160"/>
      <c r="H4" s="167"/>
      <c r="I4" s="164"/>
      <c r="J4" s="160"/>
      <c r="K4" s="166"/>
      <c r="L4" s="160"/>
      <c r="M4" s="160"/>
      <c r="N4" s="160"/>
      <c r="O4" s="160"/>
      <c r="P4" s="160"/>
      <c r="Q4" s="160"/>
      <c r="R4" s="160"/>
      <c r="S4" s="160"/>
      <c r="T4" s="160"/>
      <c r="U4" s="161"/>
      <c r="V4" s="161"/>
      <c r="W4" s="161"/>
      <c r="X4" s="161"/>
      <c r="Y4" s="161"/>
      <c r="Z4" s="161"/>
      <c r="AA4" s="161"/>
      <c r="AB4" s="161"/>
      <c r="AC4" s="161"/>
      <c r="AD4" s="161"/>
      <c r="AE4" s="161"/>
      <c r="AF4" s="161"/>
      <c r="AG4" s="161"/>
    </row>
    <row r="5" spans="1:33" ht="22.5" customHeight="1">
      <c r="A5" s="160"/>
      <c r="B5" s="160"/>
      <c r="C5" s="160"/>
      <c r="D5" s="160"/>
      <c r="E5" s="160"/>
      <c r="F5" s="168"/>
      <c r="G5" s="168"/>
      <c r="H5" s="169"/>
      <c r="I5" s="170"/>
      <c r="J5" s="169"/>
      <c r="K5" s="160"/>
      <c r="L5" s="160"/>
      <c r="M5" s="160"/>
      <c r="N5" s="160"/>
      <c r="O5" s="160"/>
      <c r="P5" s="160"/>
      <c r="Q5" s="160"/>
      <c r="R5" s="160"/>
      <c r="S5" s="160"/>
      <c r="T5" s="160"/>
      <c r="U5" s="161"/>
      <c r="V5" s="161"/>
      <c r="W5" s="161"/>
      <c r="X5" s="161"/>
      <c r="Y5" s="161"/>
      <c r="Z5" s="161"/>
      <c r="AA5" s="161"/>
      <c r="AB5" s="161"/>
      <c r="AC5" s="161"/>
      <c r="AD5" s="161"/>
      <c r="AE5" s="161"/>
      <c r="AF5" s="161"/>
      <c r="AG5" s="161"/>
    </row>
    <row r="6" spans="1:33" ht="8.25" customHeight="1">
      <c r="A6" s="160"/>
      <c r="B6" s="160"/>
      <c r="C6" s="160"/>
      <c r="D6" s="160"/>
      <c r="E6" s="160"/>
      <c r="F6" s="168"/>
      <c r="G6" s="168"/>
      <c r="H6" s="167"/>
      <c r="I6" s="170"/>
      <c r="J6" s="160"/>
      <c r="K6" s="160"/>
      <c r="L6" s="160"/>
      <c r="M6" s="160"/>
      <c r="N6" s="160"/>
      <c r="O6" s="160"/>
      <c r="P6" s="160"/>
      <c r="Q6" s="160"/>
      <c r="R6" s="160"/>
      <c r="S6" s="160"/>
      <c r="T6" s="160"/>
      <c r="U6" s="161"/>
      <c r="V6" s="161"/>
      <c r="W6" s="161"/>
      <c r="X6" s="161"/>
      <c r="Y6" s="161"/>
      <c r="Z6" s="161"/>
      <c r="AA6" s="161"/>
      <c r="AB6" s="161"/>
      <c r="AC6" s="161"/>
      <c r="AD6" s="161"/>
      <c r="AE6" s="161"/>
      <c r="AF6" s="161"/>
      <c r="AG6" s="161"/>
    </row>
    <row r="7" spans="1:33" ht="3" customHeight="1">
      <c r="A7" s="460"/>
      <c r="B7" s="438"/>
      <c r="C7" s="438"/>
      <c r="D7" s="438"/>
      <c r="E7" s="438"/>
      <c r="F7" s="438"/>
      <c r="G7" s="438"/>
      <c r="H7" s="438"/>
      <c r="I7" s="438"/>
      <c r="J7" s="438"/>
      <c r="K7" s="438"/>
      <c r="L7" s="438"/>
      <c r="M7" s="160"/>
      <c r="N7" s="160"/>
      <c r="O7" s="160"/>
      <c r="P7" s="160"/>
      <c r="Q7" s="160"/>
      <c r="R7" s="160"/>
      <c r="S7" s="160"/>
      <c r="T7" s="160"/>
      <c r="U7" s="161"/>
      <c r="V7" s="161"/>
      <c r="W7" s="161"/>
      <c r="X7" s="161"/>
      <c r="Y7" s="161"/>
      <c r="Z7" s="161"/>
      <c r="AA7" s="161"/>
      <c r="AB7" s="161"/>
      <c r="AC7" s="161"/>
      <c r="AD7" s="161"/>
      <c r="AE7" s="161"/>
      <c r="AF7" s="161"/>
      <c r="AG7" s="161"/>
    </row>
    <row r="8" spans="1:33" ht="57" customHeight="1">
      <c r="A8" s="171"/>
      <c r="B8" s="171"/>
      <c r="C8" s="171"/>
      <c r="D8" s="171"/>
      <c r="E8" s="171"/>
      <c r="F8" s="171"/>
      <c r="G8" s="171"/>
      <c r="H8" s="171"/>
      <c r="I8" s="171"/>
      <c r="J8" s="171"/>
      <c r="K8" s="171"/>
      <c r="L8" s="171"/>
      <c r="M8" s="160"/>
      <c r="N8" s="160"/>
      <c r="O8" s="160"/>
      <c r="P8" s="160"/>
      <c r="Q8" s="160"/>
      <c r="R8" s="160"/>
      <c r="S8" s="160"/>
      <c r="T8" s="160"/>
      <c r="U8" s="161"/>
      <c r="V8" s="161"/>
      <c r="W8" s="161"/>
      <c r="X8" s="161"/>
      <c r="Y8" s="161"/>
      <c r="Z8" s="161"/>
      <c r="AA8" s="161"/>
      <c r="AB8" s="161"/>
      <c r="AC8" s="161"/>
      <c r="AD8" s="161"/>
      <c r="AE8" s="161"/>
      <c r="AF8" s="161"/>
      <c r="AG8" s="161"/>
    </row>
    <row r="9" spans="1:33" ht="18" customHeight="1">
      <c r="A9" s="461" t="s">
        <v>167</v>
      </c>
      <c r="B9" s="461" t="s">
        <v>108</v>
      </c>
      <c r="C9" s="461" t="s">
        <v>168</v>
      </c>
      <c r="D9" s="461" t="s">
        <v>169</v>
      </c>
      <c r="E9" s="461" t="s">
        <v>170</v>
      </c>
      <c r="F9" s="461" t="s">
        <v>171</v>
      </c>
      <c r="G9" s="461" t="s">
        <v>172</v>
      </c>
      <c r="H9" s="459" t="s">
        <v>101</v>
      </c>
      <c r="I9" s="444"/>
      <c r="J9" s="444"/>
      <c r="K9" s="444"/>
      <c r="L9" s="440"/>
      <c r="M9" s="462"/>
      <c r="N9" s="160"/>
      <c r="O9" s="160"/>
      <c r="P9" s="160"/>
      <c r="Q9" s="160"/>
      <c r="R9" s="160"/>
      <c r="S9" s="160"/>
      <c r="T9" s="160"/>
      <c r="U9" s="161"/>
      <c r="V9" s="161"/>
      <c r="W9" s="161"/>
      <c r="X9" s="161"/>
      <c r="Y9" s="161"/>
      <c r="Z9" s="161"/>
      <c r="AA9" s="161"/>
      <c r="AB9" s="161"/>
      <c r="AC9" s="161"/>
      <c r="AD9" s="161"/>
      <c r="AE9" s="161"/>
      <c r="AF9" s="161"/>
      <c r="AG9" s="161"/>
    </row>
    <row r="10" spans="1:33" ht="17.25" customHeight="1">
      <c r="A10" s="447"/>
      <c r="B10" s="447"/>
      <c r="C10" s="447"/>
      <c r="D10" s="447"/>
      <c r="E10" s="447"/>
      <c r="F10" s="447"/>
      <c r="G10" s="447"/>
      <c r="H10" s="459" t="s">
        <v>79</v>
      </c>
      <c r="I10" s="444"/>
      <c r="J10" s="444"/>
      <c r="K10" s="440"/>
      <c r="L10" s="461" t="s">
        <v>80</v>
      </c>
      <c r="M10" s="463"/>
      <c r="N10" s="160"/>
      <c r="O10" s="160"/>
      <c r="P10" s="160"/>
      <c r="Q10" s="160"/>
      <c r="R10" s="160"/>
      <c r="S10" s="160"/>
      <c r="T10" s="160"/>
      <c r="U10" s="161"/>
      <c r="V10" s="161"/>
      <c r="W10" s="161"/>
      <c r="X10" s="161"/>
      <c r="Y10" s="161"/>
      <c r="Z10" s="161"/>
      <c r="AA10" s="161"/>
      <c r="AB10" s="161"/>
      <c r="AC10" s="161"/>
      <c r="AD10" s="161"/>
      <c r="AE10" s="161"/>
      <c r="AF10" s="161"/>
      <c r="AG10" s="161"/>
    </row>
    <row r="11" spans="1:33" ht="45.75" customHeight="1">
      <c r="A11" s="447"/>
      <c r="B11" s="447"/>
      <c r="C11" s="447"/>
      <c r="D11" s="447"/>
      <c r="E11" s="447"/>
      <c r="F11" s="447"/>
      <c r="G11" s="447"/>
      <c r="H11" s="457" t="s">
        <v>105</v>
      </c>
      <c r="I11" s="440"/>
      <c r="J11" s="458" t="s">
        <v>106</v>
      </c>
      <c r="K11" s="440"/>
      <c r="L11" s="448"/>
      <c r="M11" s="464" t="s">
        <v>109</v>
      </c>
      <c r="N11" s="160"/>
      <c r="O11" s="160"/>
      <c r="P11" s="160"/>
      <c r="Q11" s="160"/>
      <c r="R11" s="160"/>
      <c r="S11" s="160"/>
      <c r="T11" s="160"/>
      <c r="U11" s="161"/>
      <c r="V11" s="161"/>
      <c r="W11" s="161"/>
      <c r="X11" s="161"/>
      <c r="Y11" s="161"/>
      <c r="Z11" s="161"/>
      <c r="AA11" s="161"/>
      <c r="AB11" s="161"/>
      <c r="AC11" s="161"/>
      <c r="AD11" s="161"/>
      <c r="AE11" s="161"/>
      <c r="AF11" s="161"/>
      <c r="AG11" s="161"/>
    </row>
    <row r="12" spans="1:33" ht="38.25" customHeight="1">
      <c r="A12" s="448"/>
      <c r="B12" s="448"/>
      <c r="C12" s="448"/>
      <c r="D12" s="448"/>
      <c r="E12" s="448"/>
      <c r="F12" s="448"/>
      <c r="G12" s="448"/>
      <c r="H12" s="172" t="s">
        <v>118</v>
      </c>
      <c r="I12" s="172" t="s">
        <v>82</v>
      </c>
      <c r="J12" s="172" t="s">
        <v>118</v>
      </c>
      <c r="K12" s="172" t="s">
        <v>82</v>
      </c>
      <c r="L12" s="172" t="s">
        <v>82</v>
      </c>
      <c r="M12" s="448"/>
      <c r="N12" s="160"/>
      <c r="O12" s="160"/>
      <c r="P12" s="160"/>
      <c r="Q12" s="160"/>
      <c r="R12" s="160"/>
      <c r="S12" s="160"/>
      <c r="T12" s="160"/>
      <c r="U12" s="161"/>
      <c r="V12" s="161"/>
      <c r="W12" s="161"/>
      <c r="X12" s="161"/>
      <c r="Y12" s="161"/>
      <c r="Z12" s="161"/>
      <c r="AA12" s="161"/>
      <c r="AB12" s="161"/>
      <c r="AC12" s="161"/>
      <c r="AD12" s="161"/>
      <c r="AE12" s="161"/>
      <c r="AF12" s="161"/>
      <c r="AG12" s="161"/>
    </row>
    <row r="13" spans="1:33" ht="19.5" customHeight="1">
      <c r="A13" s="173"/>
      <c r="B13" s="173"/>
      <c r="C13" s="173"/>
      <c r="D13" s="173"/>
      <c r="E13" s="173"/>
      <c r="F13" s="173"/>
      <c r="G13" s="173"/>
      <c r="H13" s="172"/>
      <c r="I13" s="172"/>
      <c r="J13" s="172"/>
      <c r="K13" s="172"/>
      <c r="L13" s="172"/>
      <c r="M13" s="173"/>
      <c r="N13" s="160"/>
      <c r="O13" s="160"/>
      <c r="P13" s="160"/>
      <c r="Q13" s="160"/>
      <c r="R13" s="160"/>
      <c r="S13" s="160"/>
      <c r="T13" s="160"/>
      <c r="U13" s="161"/>
      <c r="V13" s="161"/>
      <c r="W13" s="161"/>
      <c r="X13" s="161"/>
      <c r="Y13" s="161"/>
      <c r="Z13" s="161"/>
      <c r="AA13" s="161"/>
      <c r="AB13" s="161"/>
      <c r="AC13" s="161"/>
      <c r="AD13" s="161"/>
      <c r="AE13" s="161"/>
      <c r="AF13" s="161"/>
      <c r="AG13" s="161"/>
    </row>
    <row r="14" spans="1:33" ht="201.75" customHeight="1">
      <c r="A14" s="174" t="s">
        <v>173</v>
      </c>
      <c r="B14" s="175" t="s">
        <v>174</v>
      </c>
      <c r="C14" s="176" t="s">
        <v>175</v>
      </c>
      <c r="D14" s="176">
        <v>4</v>
      </c>
      <c r="E14" s="176">
        <v>10</v>
      </c>
      <c r="F14" s="177">
        <f t="shared" ref="F14:F15" si="0">+G14/E14</f>
        <v>677166.66666666721</v>
      </c>
      <c r="G14" s="177">
        <f>+'Act 1.2'!J19</f>
        <v>6771666.6666666716</v>
      </c>
      <c r="H14" s="178">
        <v>0</v>
      </c>
      <c r="I14" s="178">
        <v>0</v>
      </c>
      <c r="J14" s="178">
        <v>0</v>
      </c>
      <c r="K14" s="178">
        <v>0</v>
      </c>
      <c r="L14" s="178">
        <f t="shared" ref="L14:L15" si="1">+G14</f>
        <v>6771666.6666666716</v>
      </c>
      <c r="M14" s="176"/>
      <c r="N14" s="160"/>
      <c r="O14" s="160"/>
      <c r="P14" s="160"/>
      <c r="Q14" s="160"/>
      <c r="R14" s="160"/>
      <c r="S14" s="160"/>
      <c r="T14" s="160"/>
      <c r="U14" s="161"/>
      <c r="V14" s="161"/>
      <c r="W14" s="161"/>
      <c r="X14" s="161"/>
      <c r="Y14" s="161"/>
      <c r="Z14" s="161"/>
      <c r="AA14" s="161"/>
      <c r="AB14" s="161"/>
      <c r="AC14" s="161"/>
      <c r="AD14" s="161"/>
      <c r="AE14" s="161"/>
      <c r="AF14" s="161"/>
      <c r="AG14" s="161"/>
    </row>
    <row r="15" spans="1:33" ht="258" customHeight="1">
      <c r="A15" s="174" t="s">
        <v>176</v>
      </c>
      <c r="B15" s="175" t="s">
        <v>177</v>
      </c>
      <c r="C15" s="176" t="s">
        <v>178</v>
      </c>
      <c r="D15" s="176">
        <v>5</v>
      </c>
      <c r="E15" s="176">
        <v>100</v>
      </c>
      <c r="F15" s="177">
        <f t="shared" si="0"/>
        <v>2152045</v>
      </c>
      <c r="G15" s="177">
        <f>+'Act 2.2'!J26</f>
        <v>215204500</v>
      </c>
      <c r="H15" s="178">
        <v>0</v>
      </c>
      <c r="I15" s="178">
        <v>0</v>
      </c>
      <c r="J15" s="178">
        <v>0</v>
      </c>
      <c r="K15" s="178">
        <v>0</v>
      </c>
      <c r="L15" s="178">
        <f t="shared" si="1"/>
        <v>215204500</v>
      </c>
      <c r="M15" s="176"/>
      <c r="N15" s="160"/>
      <c r="O15" s="160"/>
      <c r="P15" s="160"/>
      <c r="Q15" s="160"/>
      <c r="R15" s="160"/>
      <c r="S15" s="160"/>
      <c r="T15" s="160"/>
      <c r="U15" s="161"/>
      <c r="V15" s="161"/>
      <c r="W15" s="161"/>
      <c r="X15" s="161"/>
      <c r="Y15" s="161"/>
      <c r="Z15" s="161"/>
      <c r="AA15" s="161"/>
      <c r="AB15" s="161"/>
      <c r="AC15" s="161"/>
      <c r="AD15" s="161"/>
      <c r="AE15" s="161"/>
      <c r="AF15" s="161"/>
      <c r="AG15" s="161"/>
    </row>
    <row r="16" spans="1:33" ht="12" customHeight="1">
      <c r="A16" s="459"/>
      <c r="B16" s="444"/>
      <c r="C16" s="444"/>
      <c r="D16" s="444"/>
      <c r="E16" s="444"/>
      <c r="F16" s="440"/>
      <c r="G16" s="179">
        <f t="shared" ref="G16:L16" si="2">SUM(G14:G15)</f>
        <v>221976166.66666669</v>
      </c>
      <c r="H16" s="179">
        <f t="shared" si="2"/>
        <v>0</v>
      </c>
      <c r="I16" s="179">
        <f t="shared" si="2"/>
        <v>0</v>
      </c>
      <c r="J16" s="179">
        <f t="shared" si="2"/>
        <v>0</v>
      </c>
      <c r="K16" s="179">
        <f t="shared" si="2"/>
        <v>0</v>
      </c>
      <c r="L16" s="179">
        <f t="shared" si="2"/>
        <v>221976166.66666669</v>
      </c>
      <c r="M16" s="160"/>
      <c r="N16" s="160"/>
      <c r="O16" s="160"/>
      <c r="P16" s="160"/>
      <c r="Q16" s="160"/>
      <c r="R16" s="160"/>
      <c r="S16" s="160"/>
      <c r="T16" s="160"/>
      <c r="U16" s="161"/>
      <c r="V16" s="161"/>
      <c r="W16" s="161"/>
      <c r="X16" s="161"/>
      <c r="Y16" s="161"/>
      <c r="Z16" s="161"/>
      <c r="AA16" s="161"/>
      <c r="AB16" s="161"/>
      <c r="AC16" s="161"/>
      <c r="AD16" s="161"/>
      <c r="AE16" s="161"/>
      <c r="AF16" s="161"/>
      <c r="AG16" s="161"/>
    </row>
    <row r="17" spans="1:33" ht="12" customHeight="1">
      <c r="A17" s="160"/>
      <c r="B17" s="160"/>
      <c r="C17" s="160"/>
      <c r="D17" s="160"/>
      <c r="E17" s="160"/>
      <c r="F17" s="160"/>
      <c r="G17" s="160"/>
      <c r="H17" s="160"/>
      <c r="I17" s="160"/>
      <c r="J17" s="160"/>
      <c r="K17" s="160"/>
      <c r="L17" s="160"/>
      <c r="M17" s="160"/>
      <c r="N17" s="160"/>
      <c r="O17" s="160"/>
      <c r="P17" s="160"/>
      <c r="Q17" s="160"/>
      <c r="R17" s="160"/>
      <c r="S17" s="160"/>
      <c r="T17" s="160"/>
      <c r="U17" s="161"/>
      <c r="V17" s="161"/>
      <c r="W17" s="161"/>
      <c r="X17" s="161"/>
      <c r="Y17" s="161"/>
      <c r="Z17" s="161"/>
      <c r="AA17" s="161"/>
      <c r="AB17" s="161"/>
      <c r="AC17" s="161"/>
      <c r="AD17" s="161"/>
      <c r="AE17" s="161"/>
      <c r="AF17" s="161"/>
      <c r="AG17" s="161"/>
    </row>
    <row r="18" spans="1:33" ht="12" customHeight="1">
      <c r="A18" s="160"/>
      <c r="B18" s="160"/>
      <c r="C18" s="160"/>
      <c r="D18" s="160"/>
      <c r="E18" s="160"/>
      <c r="F18" s="160"/>
      <c r="G18" s="160"/>
      <c r="H18" s="160"/>
      <c r="I18" s="160"/>
      <c r="J18" s="160"/>
      <c r="K18" s="160"/>
      <c r="L18" s="160"/>
      <c r="M18" s="160"/>
      <c r="N18" s="160"/>
      <c r="O18" s="160"/>
      <c r="P18" s="160"/>
      <c r="Q18" s="160"/>
      <c r="R18" s="160"/>
      <c r="S18" s="160"/>
      <c r="T18" s="160"/>
      <c r="U18" s="161"/>
      <c r="V18" s="161"/>
      <c r="W18" s="161"/>
      <c r="X18" s="161"/>
      <c r="Y18" s="161"/>
      <c r="Z18" s="161"/>
      <c r="AA18" s="161"/>
      <c r="AB18" s="161"/>
      <c r="AC18" s="161"/>
      <c r="AD18" s="161"/>
      <c r="AE18" s="161"/>
      <c r="AF18" s="161"/>
      <c r="AG18" s="161"/>
    </row>
    <row r="19" spans="1:33" ht="12" customHeight="1">
      <c r="A19" s="160"/>
      <c r="B19" s="160"/>
      <c r="C19" s="160"/>
      <c r="D19" s="160"/>
      <c r="E19" s="160"/>
      <c r="F19" s="160"/>
      <c r="G19" s="160"/>
      <c r="H19" s="160"/>
      <c r="I19" s="160"/>
      <c r="J19" s="160"/>
      <c r="K19" s="160"/>
      <c r="L19" s="160"/>
      <c r="M19" s="160"/>
      <c r="N19" s="160"/>
      <c r="O19" s="160"/>
      <c r="P19" s="160"/>
      <c r="Q19" s="160"/>
      <c r="R19" s="160"/>
      <c r="S19" s="160"/>
      <c r="T19" s="160"/>
      <c r="U19" s="161"/>
      <c r="V19" s="161"/>
      <c r="W19" s="161"/>
      <c r="X19" s="161"/>
      <c r="Y19" s="161"/>
      <c r="Z19" s="161"/>
      <c r="AA19" s="161"/>
      <c r="AB19" s="161"/>
      <c r="AC19" s="161"/>
      <c r="AD19" s="161"/>
      <c r="AE19" s="161"/>
      <c r="AF19" s="161"/>
      <c r="AG19" s="161"/>
    </row>
    <row r="20" spans="1:33" ht="12" hidden="1" customHeight="1">
      <c r="A20" s="160"/>
      <c r="B20" s="160"/>
      <c r="C20" s="160"/>
      <c r="D20" s="160"/>
      <c r="E20" s="160"/>
      <c r="F20" s="160"/>
      <c r="G20" s="160"/>
      <c r="H20" s="160"/>
      <c r="I20" s="160"/>
      <c r="J20" s="160"/>
      <c r="K20" s="160"/>
      <c r="L20" s="160"/>
      <c r="M20" s="160"/>
      <c r="N20" s="160"/>
      <c r="O20" s="160"/>
      <c r="P20" s="160"/>
      <c r="Q20" s="160"/>
      <c r="R20" s="160"/>
      <c r="S20" s="160"/>
      <c r="T20" s="160"/>
      <c r="U20" s="161"/>
      <c r="V20" s="161"/>
      <c r="W20" s="161"/>
      <c r="X20" s="161"/>
      <c r="Y20" s="161"/>
      <c r="Z20" s="161"/>
      <c r="AA20" s="161"/>
      <c r="AB20" s="161"/>
      <c r="AC20" s="161"/>
      <c r="AD20" s="161"/>
      <c r="AE20" s="161"/>
      <c r="AF20" s="161"/>
      <c r="AG20" s="161"/>
    </row>
    <row r="21" spans="1:33" ht="12" customHeight="1">
      <c r="A21" s="160"/>
      <c r="B21" s="160"/>
      <c r="C21" s="160"/>
      <c r="D21" s="160"/>
      <c r="E21" s="160"/>
      <c r="F21" s="160"/>
      <c r="G21" s="160"/>
      <c r="H21" s="160"/>
      <c r="I21" s="160"/>
      <c r="J21" s="160"/>
      <c r="K21" s="160"/>
      <c r="L21" s="160"/>
      <c r="M21" s="160"/>
      <c r="N21" s="160"/>
      <c r="O21" s="160"/>
      <c r="P21" s="160"/>
      <c r="Q21" s="160"/>
      <c r="R21" s="160"/>
      <c r="S21" s="160"/>
      <c r="T21" s="160"/>
      <c r="U21" s="161"/>
      <c r="V21" s="161"/>
      <c r="W21" s="161"/>
      <c r="X21" s="161"/>
      <c r="Y21" s="161"/>
      <c r="Z21" s="161"/>
      <c r="AA21" s="161"/>
      <c r="AB21" s="161"/>
      <c r="AC21" s="161"/>
      <c r="AD21" s="161"/>
      <c r="AE21" s="161"/>
      <c r="AF21" s="161"/>
      <c r="AG21" s="161"/>
    </row>
    <row r="22" spans="1:33" ht="12" customHeight="1">
      <c r="A22" s="160"/>
      <c r="B22" s="160"/>
      <c r="C22" s="160"/>
      <c r="D22" s="160"/>
      <c r="E22" s="160"/>
      <c r="F22" s="160"/>
      <c r="G22" s="160"/>
      <c r="H22" s="160"/>
      <c r="I22" s="160"/>
      <c r="J22" s="160"/>
      <c r="K22" s="160"/>
      <c r="L22" s="160"/>
      <c r="M22" s="160"/>
      <c r="N22" s="160"/>
      <c r="O22" s="160"/>
      <c r="P22" s="160"/>
      <c r="Q22" s="160"/>
      <c r="R22" s="160"/>
      <c r="S22" s="160"/>
      <c r="T22" s="160"/>
      <c r="U22" s="161"/>
      <c r="V22" s="161"/>
      <c r="W22" s="161"/>
      <c r="X22" s="161"/>
      <c r="Y22" s="161"/>
      <c r="Z22" s="161"/>
      <c r="AA22" s="161"/>
      <c r="AB22" s="161"/>
      <c r="AC22" s="161"/>
      <c r="AD22" s="161"/>
      <c r="AE22" s="161"/>
      <c r="AF22" s="161"/>
      <c r="AG22" s="161"/>
    </row>
    <row r="23" spans="1:33" ht="12" customHeight="1">
      <c r="A23" s="160"/>
      <c r="B23" s="160"/>
      <c r="C23" s="160"/>
      <c r="D23" s="160"/>
      <c r="E23" s="160"/>
      <c r="F23" s="160"/>
      <c r="G23" s="160"/>
      <c r="H23" s="160"/>
      <c r="I23" s="160"/>
      <c r="J23" s="160"/>
      <c r="K23" s="160"/>
      <c r="L23" s="160"/>
      <c r="M23" s="160"/>
      <c r="N23" s="160"/>
      <c r="O23" s="160"/>
      <c r="P23" s="160"/>
      <c r="Q23" s="160"/>
      <c r="R23" s="160"/>
      <c r="S23" s="160"/>
      <c r="T23" s="160"/>
      <c r="U23" s="161"/>
      <c r="V23" s="161"/>
      <c r="W23" s="161"/>
      <c r="X23" s="161"/>
      <c r="Y23" s="161"/>
      <c r="Z23" s="161"/>
      <c r="AA23" s="161"/>
      <c r="AB23" s="161"/>
      <c r="AC23" s="161"/>
      <c r="AD23" s="161"/>
      <c r="AE23" s="161"/>
      <c r="AF23" s="161"/>
      <c r="AG23" s="161"/>
    </row>
    <row r="24" spans="1:33" ht="12" customHeight="1">
      <c r="A24" s="160"/>
      <c r="B24" s="160"/>
      <c r="C24" s="160"/>
      <c r="D24" s="160"/>
      <c r="E24" s="160"/>
      <c r="F24" s="160"/>
      <c r="G24" s="160"/>
      <c r="H24" s="160"/>
      <c r="I24" s="160"/>
      <c r="J24" s="160"/>
      <c r="K24" s="160"/>
      <c r="L24" s="160"/>
      <c r="M24" s="160"/>
      <c r="N24" s="160"/>
      <c r="O24" s="160"/>
      <c r="P24" s="160"/>
      <c r="Q24" s="160"/>
      <c r="R24" s="160"/>
      <c r="S24" s="160"/>
      <c r="T24" s="160"/>
      <c r="U24" s="161"/>
      <c r="V24" s="161"/>
      <c r="W24" s="161"/>
      <c r="X24" s="161"/>
      <c r="Y24" s="161"/>
      <c r="Z24" s="161"/>
      <c r="AA24" s="161"/>
      <c r="AB24" s="161"/>
      <c r="AC24" s="161"/>
      <c r="AD24" s="161"/>
      <c r="AE24" s="161"/>
      <c r="AF24" s="161"/>
      <c r="AG24" s="161"/>
    </row>
    <row r="25" spans="1:33" ht="12" customHeight="1">
      <c r="A25" s="160"/>
      <c r="B25" s="160"/>
      <c r="C25" s="160"/>
      <c r="D25" s="160"/>
      <c r="E25" s="160"/>
      <c r="F25" s="160"/>
      <c r="G25" s="160"/>
      <c r="H25" s="160"/>
      <c r="I25" s="160"/>
      <c r="J25" s="160"/>
      <c r="K25" s="160"/>
      <c r="L25" s="160"/>
      <c r="M25" s="160"/>
      <c r="N25" s="160"/>
      <c r="O25" s="160"/>
      <c r="P25" s="160"/>
      <c r="Q25" s="160"/>
      <c r="R25" s="160"/>
      <c r="S25" s="160"/>
      <c r="T25" s="160"/>
      <c r="U25" s="161"/>
      <c r="V25" s="161"/>
      <c r="W25" s="161"/>
      <c r="X25" s="161"/>
      <c r="Y25" s="161"/>
      <c r="Z25" s="161"/>
      <c r="AA25" s="161"/>
      <c r="AB25" s="161"/>
      <c r="AC25" s="161"/>
      <c r="AD25" s="161"/>
      <c r="AE25" s="161"/>
      <c r="AF25" s="161"/>
      <c r="AG25" s="161"/>
    </row>
    <row r="26" spans="1:33" ht="12" customHeight="1">
      <c r="A26" s="160"/>
      <c r="B26" s="160"/>
      <c r="C26" s="160"/>
      <c r="D26" s="160"/>
      <c r="E26" s="160"/>
      <c r="F26" s="160"/>
      <c r="G26" s="160"/>
      <c r="H26" s="160"/>
      <c r="I26" s="160"/>
      <c r="J26" s="160"/>
      <c r="K26" s="160"/>
      <c r="L26" s="160"/>
      <c r="M26" s="160"/>
      <c r="N26" s="160"/>
      <c r="O26" s="160"/>
      <c r="P26" s="160"/>
      <c r="Q26" s="160"/>
      <c r="R26" s="160"/>
      <c r="S26" s="160"/>
      <c r="T26" s="160"/>
      <c r="U26" s="161"/>
      <c r="V26" s="161"/>
      <c r="W26" s="161"/>
      <c r="X26" s="161"/>
      <c r="Y26" s="161"/>
      <c r="Z26" s="161"/>
      <c r="AA26" s="161"/>
      <c r="AB26" s="161"/>
      <c r="AC26" s="161"/>
      <c r="AD26" s="161"/>
      <c r="AE26" s="161"/>
      <c r="AF26" s="161"/>
      <c r="AG26" s="161"/>
    </row>
    <row r="27" spans="1:33" ht="12" customHeight="1">
      <c r="A27" s="160"/>
      <c r="B27" s="160"/>
      <c r="C27" s="160"/>
      <c r="D27" s="160"/>
      <c r="E27" s="160"/>
      <c r="F27" s="160"/>
      <c r="G27" s="160"/>
      <c r="H27" s="160"/>
      <c r="I27" s="160"/>
      <c r="J27" s="160"/>
      <c r="K27" s="160"/>
      <c r="L27" s="160"/>
      <c r="M27" s="160"/>
      <c r="N27" s="160"/>
      <c r="O27" s="160"/>
      <c r="P27" s="160"/>
      <c r="Q27" s="160"/>
      <c r="R27" s="160"/>
      <c r="S27" s="160"/>
      <c r="T27" s="160"/>
      <c r="U27" s="161"/>
      <c r="V27" s="161"/>
      <c r="W27" s="161"/>
      <c r="X27" s="161"/>
      <c r="Y27" s="161"/>
      <c r="Z27" s="161"/>
      <c r="AA27" s="161"/>
      <c r="AB27" s="161"/>
      <c r="AC27" s="161"/>
      <c r="AD27" s="161"/>
      <c r="AE27" s="161"/>
      <c r="AF27" s="161"/>
      <c r="AG27" s="161"/>
    </row>
    <row r="28" spans="1:33" ht="12" customHeight="1">
      <c r="A28" s="160"/>
      <c r="B28" s="160"/>
      <c r="C28" s="160"/>
      <c r="D28" s="160"/>
      <c r="E28" s="160"/>
      <c r="F28" s="160"/>
      <c r="G28" s="160"/>
      <c r="H28" s="160"/>
      <c r="I28" s="160"/>
      <c r="J28" s="160"/>
      <c r="K28" s="160"/>
      <c r="L28" s="160"/>
      <c r="M28" s="160"/>
      <c r="N28" s="160"/>
      <c r="O28" s="160"/>
      <c r="P28" s="160"/>
      <c r="Q28" s="160"/>
      <c r="R28" s="160"/>
      <c r="S28" s="160"/>
      <c r="T28" s="160"/>
      <c r="U28" s="161"/>
      <c r="V28" s="161"/>
      <c r="W28" s="161"/>
      <c r="X28" s="161"/>
      <c r="Y28" s="161"/>
      <c r="Z28" s="161"/>
      <c r="AA28" s="161"/>
      <c r="AB28" s="161"/>
      <c r="AC28" s="161"/>
      <c r="AD28" s="161"/>
      <c r="AE28" s="161"/>
      <c r="AF28" s="161"/>
      <c r="AG28" s="161"/>
    </row>
    <row r="29" spans="1:33" ht="12" customHeight="1">
      <c r="A29" s="160"/>
      <c r="B29" s="160"/>
      <c r="C29" s="160"/>
      <c r="D29" s="160"/>
      <c r="E29" s="160"/>
      <c r="F29" s="160"/>
      <c r="G29" s="160"/>
      <c r="H29" s="160"/>
      <c r="I29" s="160"/>
      <c r="J29" s="160"/>
      <c r="K29" s="160"/>
      <c r="L29" s="160"/>
      <c r="M29" s="160"/>
      <c r="N29" s="160"/>
      <c r="O29" s="160"/>
      <c r="P29" s="160"/>
      <c r="Q29" s="160"/>
      <c r="R29" s="160"/>
      <c r="S29" s="160"/>
      <c r="T29" s="160"/>
      <c r="U29" s="161"/>
      <c r="V29" s="161"/>
      <c r="W29" s="161"/>
      <c r="X29" s="161"/>
      <c r="Y29" s="161"/>
      <c r="Z29" s="161"/>
      <c r="AA29" s="161"/>
      <c r="AB29" s="161"/>
      <c r="AC29" s="161"/>
      <c r="AD29" s="161"/>
      <c r="AE29" s="161"/>
      <c r="AF29" s="161"/>
      <c r="AG29" s="161"/>
    </row>
    <row r="30" spans="1:33" ht="12" customHeight="1">
      <c r="A30" s="160"/>
      <c r="B30" s="160"/>
      <c r="C30" s="160"/>
      <c r="D30" s="160"/>
      <c r="E30" s="160"/>
      <c r="F30" s="160"/>
      <c r="G30" s="160"/>
      <c r="H30" s="160"/>
      <c r="I30" s="160"/>
      <c r="J30" s="160"/>
      <c r="K30" s="160"/>
      <c r="L30" s="160"/>
      <c r="M30" s="160"/>
      <c r="N30" s="160"/>
      <c r="O30" s="160"/>
      <c r="P30" s="160"/>
      <c r="Q30" s="160"/>
      <c r="R30" s="160"/>
      <c r="S30" s="160"/>
      <c r="T30" s="160"/>
      <c r="U30" s="161"/>
      <c r="V30" s="161"/>
      <c r="W30" s="161"/>
      <c r="X30" s="161"/>
      <c r="Y30" s="161"/>
      <c r="Z30" s="161"/>
      <c r="AA30" s="161"/>
      <c r="AB30" s="161"/>
      <c r="AC30" s="161"/>
      <c r="AD30" s="161"/>
      <c r="AE30" s="161"/>
      <c r="AF30" s="161"/>
      <c r="AG30" s="161"/>
    </row>
    <row r="31" spans="1:33" ht="12" customHeight="1">
      <c r="A31" s="160"/>
      <c r="B31" s="160"/>
      <c r="C31" s="160"/>
      <c r="D31" s="160"/>
      <c r="E31" s="160"/>
      <c r="F31" s="160"/>
      <c r="G31" s="160"/>
      <c r="H31" s="160"/>
      <c r="I31" s="160"/>
      <c r="J31" s="160"/>
      <c r="K31" s="160"/>
      <c r="L31" s="160"/>
      <c r="M31" s="160"/>
      <c r="N31" s="160"/>
      <c r="O31" s="160"/>
      <c r="P31" s="160"/>
      <c r="Q31" s="160"/>
      <c r="R31" s="160"/>
      <c r="S31" s="160"/>
      <c r="T31" s="160"/>
      <c r="U31" s="161"/>
      <c r="V31" s="161"/>
      <c r="W31" s="161"/>
      <c r="X31" s="161"/>
      <c r="Y31" s="161"/>
      <c r="Z31" s="161"/>
      <c r="AA31" s="161"/>
      <c r="AB31" s="161"/>
      <c r="AC31" s="161"/>
      <c r="AD31" s="161"/>
      <c r="AE31" s="161"/>
      <c r="AF31" s="161"/>
      <c r="AG31" s="161"/>
    </row>
    <row r="32" spans="1:33" ht="12" customHeight="1">
      <c r="A32" s="160"/>
      <c r="B32" s="160"/>
      <c r="C32" s="160"/>
      <c r="D32" s="160"/>
      <c r="E32" s="160"/>
      <c r="F32" s="160"/>
      <c r="G32" s="160"/>
      <c r="H32" s="160"/>
      <c r="I32" s="160"/>
      <c r="J32" s="160"/>
      <c r="K32" s="160"/>
      <c r="L32" s="160"/>
      <c r="M32" s="160"/>
      <c r="N32" s="160"/>
      <c r="O32" s="160"/>
      <c r="P32" s="160"/>
      <c r="Q32" s="160"/>
      <c r="R32" s="160"/>
      <c r="S32" s="160"/>
      <c r="T32" s="160"/>
      <c r="U32" s="161"/>
      <c r="V32" s="161"/>
      <c r="W32" s="161"/>
      <c r="X32" s="161"/>
      <c r="Y32" s="161"/>
      <c r="Z32" s="161"/>
      <c r="AA32" s="161"/>
      <c r="AB32" s="161"/>
      <c r="AC32" s="161"/>
      <c r="AD32" s="161"/>
      <c r="AE32" s="161"/>
      <c r="AF32" s="161"/>
      <c r="AG32" s="161"/>
    </row>
    <row r="33" spans="1:33" ht="12" customHeight="1">
      <c r="A33" s="160"/>
      <c r="B33" s="160"/>
      <c r="C33" s="160"/>
      <c r="D33" s="160"/>
      <c r="E33" s="160"/>
      <c r="F33" s="160"/>
      <c r="G33" s="160"/>
      <c r="H33" s="160"/>
      <c r="I33" s="160"/>
      <c r="J33" s="160"/>
      <c r="K33" s="160"/>
      <c r="L33" s="160"/>
      <c r="M33" s="160"/>
      <c r="N33" s="160"/>
      <c r="O33" s="160"/>
      <c r="P33" s="160"/>
      <c r="Q33" s="160"/>
      <c r="R33" s="160"/>
      <c r="S33" s="160"/>
      <c r="T33" s="160"/>
      <c r="U33" s="161"/>
      <c r="V33" s="161"/>
      <c r="W33" s="161"/>
      <c r="X33" s="161"/>
      <c r="Y33" s="161"/>
      <c r="Z33" s="161"/>
      <c r="AA33" s="161"/>
      <c r="AB33" s="161"/>
      <c r="AC33" s="161"/>
      <c r="AD33" s="161"/>
      <c r="AE33" s="161"/>
      <c r="AF33" s="161"/>
      <c r="AG33" s="161"/>
    </row>
    <row r="34" spans="1:33" ht="12" customHeight="1">
      <c r="A34" s="160"/>
      <c r="B34" s="160"/>
      <c r="C34" s="160"/>
      <c r="D34" s="160"/>
      <c r="E34" s="160"/>
      <c r="F34" s="160"/>
      <c r="G34" s="160"/>
      <c r="H34" s="160"/>
      <c r="I34" s="160"/>
      <c r="J34" s="160"/>
      <c r="K34" s="160"/>
      <c r="L34" s="160"/>
      <c r="M34" s="160"/>
      <c r="N34" s="160"/>
      <c r="O34" s="160"/>
      <c r="P34" s="160"/>
      <c r="Q34" s="160"/>
      <c r="R34" s="160"/>
      <c r="S34" s="160"/>
      <c r="T34" s="160"/>
      <c r="U34" s="161"/>
      <c r="V34" s="161"/>
      <c r="W34" s="161"/>
      <c r="X34" s="161"/>
      <c r="Y34" s="161"/>
      <c r="Z34" s="161"/>
      <c r="AA34" s="161"/>
      <c r="AB34" s="161"/>
      <c r="AC34" s="161"/>
      <c r="AD34" s="161"/>
      <c r="AE34" s="161"/>
      <c r="AF34" s="161"/>
      <c r="AG34" s="161"/>
    </row>
    <row r="35" spans="1:33" ht="12" customHeight="1">
      <c r="A35" s="160"/>
      <c r="B35" s="160"/>
      <c r="C35" s="160"/>
      <c r="D35" s="160"/>
      <c r="E35" s="160"/>
      <c r="F35" s="160"/>
      <c r="G35" s="160"/>
      <c r="H35" s="160"/>
      <c r="I35" s="160"/>
      <c r="J35" s="160"/>
      <c r="K35" s="160"/>
      <c r="L35" s="160"/>
      <c r="M35" s="160"/>
      <c r="N35" s="160"/>
      <c r="O35" s="160"/>
      <c r="P35" s="160"/>
      <c r="Q35" s="160"/>
      <c r="R35" s="160"/>
      <c r="S35" s="160"/>
      <c r="T35" s="160"/>
      <c r="U35" s="161"/>
      <c r="V35" s="161"/>
      <c r="W35" s="161"/>
      <c r="X35" s="161"/>
      <c r="Y35" s="161"/>
      <c r="Z35" s="161"/>
      <c r="AA35" s="161"/>
      <c r="AB35" s="161"/>
      <c r="AC35" s="161"/>
      <c r="AD35" s="161"/>
      <c r="AE35" s="161"/>
      <c r="AF35" s="161"/>
      <c r="AG35" s="161"/>
    </row>
    <row r="36" spans="1:33" ht="12" customHeight="1">
      <c r="A36" s="160"/>
      <c r="B36" s="160"/>
      <c r="C36" s="160"/>
      <c r="D36" s="160"/>
      <c r="E36" s="160"/>
      <c r="F36" s="160"/>
      <c r="G36" s="160"/>
      <c r="H36" s="160"/>
      <c r="I36" s="160"/>
      <c r="J36" s="160"/>
      <c r="K36" s="160"/>
      <c r="L36" s="160"/>
      <c r="M36" s="160"/>
      <c r="N36" s="160"/>
      <c r="O36" s="160"/>
      <c r="P36" s="160"/>
      <c r="Q36" s="160"/>
      <c r="R36" s="160"/>
      <c r="S36" s="160"/>
      <c r="T36" s="160"/>
      <c r="U36" s="161"/>
      <c r="V36" s="161"/>
      <c r="W36" s="161"/>
      <c r="X36" s="161"/>
      <c r="Y36" s="161"/>
      <c r="Z36" s="161"/>
      <c r="AA36" s="161"/>
      <c r="AB36" s="161"/>
      <c r="AC36" s="161"/>
      <c r="AD36" s="161"/>
      <c r="AE36" s="161"/>
      <c r="AF36" s="161"/>
      <c r="AG36" s="161"/>
    </row>
    <row r="37" spans="1:33" ht="12" customHeight="1">
      <c r="A37" s="160"/>
      <c r="B37" s="160"/>
      <c r="C37" s="160"/>
      <c r="D37" s="160"/>
      <c r="E37" s="160"/>
      <c r="F37" s="160"/>
      <c r="G37" s="160"/>
      <c r="H37" s="160"/>
      <c r="I37" s="160"/>
      <c r="J37" s="160"/>
      <c r="K37" s="160"/>
      <c r="L37" s="160"/>
      <c r="M37" s="160"/>
      <c r="N37" s="160"/>
      <c r="O37" s="160"/>
      <c r="P37" s="160"/>
      <c r="Q37" s="160"/>
      <c r="R37" s="160"/>
      <c r="S37" s="160"/>
      <c r="T37" s="160"/>
      <c r="U37" s="161"/>
      <c r="V37" s="161"/>
      <c r="W37" s="161"/>
      <c r="X37" s="161"/>
      <c r="Y37" s="161"/>
      <c r="Z37" s="161"/>
      <c r="AA37" s="161"/>
      <c r="AB37" s="161"/>
      <c r="AC37" s="161"/>
      <c r="AD37" s="161"/>
      <c r="AE37" s="161"/>
      <c r="AF37" s="161"/>
      <c r="AG37" s="161"/>
    </row>
    <row r="38" spans="1:33" ht="12" customHeight="1">
      <c r="A38" s="160"/>
      <c r="B38" s="160"/>
      <c r="C38" s="160"/>
      <c r="D38" s="160"/>
      <c r="E38" s="160"/>
      <c r="F38" s="160"/>
      <c r="G38" s="160"/>
      <c r="H38" s="160"/>
      <c r="I38" s="160"/>
      <c r="J38" s="160"/>
      <c r="K38" s="160"/>
      <c r="L38" s="160"/>
      <c r="M38" s="160"/>
      <c r="N38" s="160"/>
      <c r="O38" s="160"/>
      <c r="P38" s="160"/>
      <c r="Q38" s="160"/>
      <c r="R38" s="160"/>
      <c r="S38" s="160"/>
      <c r="T38" s="160"/>
      <c r="U38" s="161"/>
      <c r="V38" s="161"/>
      <c r="W38" s="161"/>
      <c r="X38" s="161"/>
      <c r="Y38" s="161"/>
      <c r="Z38" s="161"/>
      <c r="AA38" s="161"/>
      <c r="AB38" s="161"/>
      <c r="AC38" s="161"/>
      <c r="AD38" s="161"/>
      <c r="AE38" s="161"/>
      <c r="AF38" s="161"/>
      <c r="AG38" s="161"/>
    </row>
    <row r="39" spans="1:33" ht="12" customHeight="1">
      <c r="A39" s="160"/>
      <c r="B39" s="160"/>
      <c r="C39" s="160"/>
      <c r="D39" s="160"/>
      <c r="E39" s="160"/>
      <c r="F39" s="160"/>
      <c r="G39" s="160"/>
      <c r="H39" s="160"/>
      <c r="I39" s="160"/>
      <c r="J39" s="160"/>
      <c r="K39" s="160"/>
      <c r="L39" s="160"/>
      <c r="M39" s="160"/>
      <c r="N39" s="160"/>
      <c r="O39" s="160"/>
      <c r="P39" s="160"/>
      <c r="Q39" s="160"/>
      <c r="R39" s="160"/>
      <c r="S39" s="160"/>
      <c r="T39" s="160"/>
      <c r="U39" s="161"/>
      <c r="V39" s="161"/>
      <c r="W39" s="161"/>
      <c r="X39" s="161"/>
      <c r="Y39" s="161"/>
      <c r="Z39" s="161"/>
      <c r="AA39" s="161"/>
      <c r="AB39" s="161"/>
      <c r="AC39" s="161"/>
      <c r="AD39" s="161"/>
      <c r="AE39" s="161"/>
      <c r="AF39" s="161"/>
      <c r="AG39" s="161"/>
    </row>
    <row r="40" spans="1:33" ht="12" customHeight="1">
      <c r="A40" s="160"/>
      <c r="B40" s="160"/>
      <c r="C40" s="160"/>
      <c r="D40" s="160"/>
      <c r="E40" s="160"/>
      <c r="F40" s="160"/>
      <c r="G40" s="160"/>
      <c r="H40" s="160"/>
      <c r="I40" s="160"/>
      <c r="J40" s="160"/>
      <c r="K40" s="160"/>
      <c r="L40" s="160"/>
      <c r="M40" s="160"/>
      <c r="N40" s="160"/>
      <c r="O40" s="160"/>
      <c r="P40" s="160"/>
      <c r="Q40" s="160"/>
      <c r="R40" s="160"/>
      <c r="S40" s="160"/>
      <c r="T40" s="160"/>
      <c r="U40" s="161"/>
      <c r="V40" s="161"/>
      <c r="W40" s="161"/>
      <c r="X40" s="161"/>
      <c r="Y40" s="161"/>
      <c r="Z40" s="161"/>
      <c r="AA40" s="161"/>
      <c r="AB40" s="161"/>
      <c r="AC40" s="161"/>
      <c r="AD40" s="161"/>
      <c r="AE40" s="161"/>
      <c r="AF40" s="161"/>
      <c r="AG40" s="161"/>
    </row>
    <row r="41" spans="1:33" ht="12" customHeight="1">
      <c r="A41" s="160"/>
      <c r="B41" s="160"/>
      <c r="C41" s="160"/>
      <c r="D41" s="160"/>
      <c r="E41" s="160"/>
      <c r="F41" s="160"/>
      <c r="G41" s="160"/>
      <c r="H41" s="160"/>
      <c r="I41" s="160"/>
      <c r="J41" s="160"/>
      <c r="K41" s="160"/>
      <c r="L41" s="160"/>
      <c r="M41" s="160"/>
      <c r="N41" s="160"/>
      <c r="O41" s="160"/>
      <c r="P41" s="160"/>
      <c r="Q41" s="160"/>
      <c r="R41" s="160"/>
      <c r="S41" s="160"/>
      <c r="T41" s="160"/>
      <c r="U41" s="161"/>
      <c r="V41" s="161"/>
      <c r="W41" s="161"/>
      <c r="X41" s="161"/>
      <c r="Y41" s="161"/>
      <c r="Z41" s="161"/>
      <c r="AA41" s="161"/>
      <c r="AB41" s="161"/>
      <c r="AC41" s="161"/>
      <c r="AD41" s="161"/>
      <c r="AE41" s="161"/>
      <c r="AF41" s="161"/>
      <c r="AG41" s="161"/>
    </row>
    <row r="42" spans="1:33" ht="12" customHeight="1">
      <c r="A42" s="160"/>
      <c r="B42" s="160"/>
      <c r="C42" s="160"/>
      <c r="D42" s="160"/>
      <c r="E42" s="160"/>
      <c r="F42" s="160"/>
      <c r="G42" s="160"/>
      <c r="H42" s="160"/>
      <c r="I42" s="160"/>
      <c r="J42" s="160"/>
      <c r="K42" s="160"/>
      <c r="L42" s="160"/>
      <c r="M42" s="160"/>
      <c r="N42" s="160"/>
      <c r="O42" s="160"/>
      <c r="P42" s="160"/>
      <c r="Q42" s="160"/>
      <c r="R42" s="160"/>
      <c r="S42" s="160"/>
      <c r="T42" s="160"/>
      <c r="U42" s="161"/>
      <c r="V42" s="161"/>
      <c r="W42" s="161"/>
      <c r="X42" s="161"/>
      <c r="Y42" s="161"/>
      <c r="Z42" s="161"/>
      <c r="AA42" s="161"/>
      <c r="AB42" s="161"/>
      <c r="AC42" s="161"/>
      <c r="AD42" s="161"/>
      <c r="AE42" s="161"/>
      <c r="AF42" s="161"/>
      <c r="AG42" s="161"/>
    </row>
    <row r="43" spans="1:33" ht="12" customHeight="1">
      <c r="A43" s="160"/>
      <c r="B43" s="160"/>
      <c r="C43" s="160"/>
      <c r="D43" s="160"/>
      <c r="E43" s="160"/>
      <c r="F43" s="160"/>
      <c r="G43" s="160"/>
      <c r="H43" s="160"/>
      <c r="I43" s="160"/>
      <c r="J43" s="160"/>
      <c r="K43" s="160"/>
      <c r="L43" s="160"/>
      <c r="M43" s="160"/>
      <c r="N43" s="160"/>
      <c r="O43" s="160"/>
      <c r="P43" s="160"/>
      <c r="Q43" s="160"/>
      <c r="R43" s="160"/>
      <c r="S43" s="160"/>
      <c r="T43" s="160"/>
      <c r="U43" s="161"/>
      <c r="V43" s="161"/>
      <c r="W43" s="161"/>
      <c r="X43" s="161"/>
      <c r="Y43" s="161"/>
      <c r="Z43" s="161"/>
      <c r="AA43" s="161"/>
      <c r="AB43" s="161"/>
      <c r="AC43" s="161"/>
      <c r="AD43" s="161"/>
      <c r="AE43" s="161"/>
      <c r="AF43" s="161"/>
      <c r="AG43" s="161"/>
    </row>
    <row r="44" spans="1:33" ht="12" customHeight="1">
      <c r="A44" s="160"/>
      <c r="B44" s="160"/>
      <c r="C44" s="160"/>
      <c r="D44" s="160"/>
      <c r="E44" s="160"/>
      <c r="F44" s="160"/>
      <c r="G44" s="160"/>
      <c r="H44" s="160"/>
      <c r="I44" s="160"/>
      <c r="J44" s="160"/>
      <c r="K44" s="160"/>
      <c r="L44" s="160"/>
      <c r="M44" s="160"/>
      <c r="N44" s="160"/>
      <c r="O44" s="160"/>
      <c r="P44" s="160"/>
      <c r="Q44" s="160"/>
      <c r="R44" s="160"/>
      <c r="S44" s="160"/>
      <c r="T44" s="160"/>
      <c r="U44" s="161"/>
      <c r="V44" s="161"/>
      <c r="W44" s="161"/>
      <c r="X44" s="161"/>
      <c r="Y44" s="161"/>
      <c r="Z44" s="161"/>
      <c r="AA44" s="161"/>
      <c r="AB44" s="161"/>
      <c r="AC44" s="161"/>
      <c r="AD44" s="161"/>
      <c r="AE44" s="161"/>
      <c r="AF44" s="161"/>
      <c r="AG44" s="161"/>
    </row>
    <row r="45" spans="1:33" ht="12" customHeight="1">
      <c r="A45" s="160"/>
      <c r="B45" s="160"/>
      <c r="C45" s="160"/>
      <c r="D45" s="160"/>
      <c r="E45" s="160"/>
      <c r="F45" s="160"/>
      <c r="G45" s="160"/>
      <c r="H45" s="160"/>
      <c r="I45" s="160"/>
      <c r="J45" s="160"/>
      <c r="K45" s="160"/>
      <c r="L45" s="160"/>
      <c r="M45" s="160"/>
      <c r="N45" s="160"/>
      <c r="O45" s="160"/>
      <c r="P45" s="160"/>
      <c r="Q45" s="160"/>
      <c r="R45" s="160"/>
      <c r="S45" s="160"/>
      <c r="T45" s="160"/>
      <c r="U45" s="161"/>
      <c r="V45" s="161"/>
      <c r="W45" s="161"/>
      <c r="X45" s="161"/>
      <c r="Y45" s="161"/>
      <c r="Z45" s="161"/>
      <c r="AA45" s="161"/>
      <c r="AB45" s="161"/>
      <c r="AC45" s="161"/>
      <c r="AD45" s="161"/>
      <c r="AE45" s="161"/>
      <c r="AF45" s="161"/>
      <c r="AG45" s="161"/>
    </row>
    <row r="46" spans="1:33" ht="12" customHeight="1">
      <c r="A46" s="160"/>
      <c r="B46" s="160"/>
      <c r="C46" s="160"/>
      <c r="D46" s="160"/>
      <c r="E46" s="160"/>
      <c r="F46" s="160"/>
      <c r="G46" s="160"/>
      <c r="H46" s="160"/>
      <c r="I46" s="160"/>
      <c r="J46" s="160"/>
      <c r="K46" s="160"/>
      <c r="L46" s="160"/>
      <c r="M46" s="160"/>
      <c r="N46" s="160"/>
      <c r="O46" s="160"/>
      <c r="P46" s="160"/>
      <c r="Q46" s="160"/>
      <c r="R46" s="160"/>
      <c r="S46" s="160"/>
      <c r="T46" s="160"/>
      <c r="U46" s="161"/>
      <c r="V46" s="161"/>
      <c r="W46" s="161"/>
      <c r="X46" s="161"/>
      <c r="Y46" s="161"/>
      <c r="Z46" s="161"/>
      <c r="AA46" s="161"/>
      <c r="AB46" s="161"/>
      <c r="AC46" s="161"/>
      <c r="AD46" s="161"/>
      <c r="AE46" s="161"/>
      <c r="AF46" s="161"/>
      <c r="AG46" s="161"/>
    </row>
    <row r="47" spans="1:33" ht="12" customHeight="1">
      <c r="A47" s="160"/>
      <c r="B47" s="160"/>
      <c r="C47" s="160"/>
      <c r="D47" s="160"/>
      <c r="E47" s="160"/>
      <c r="F47" s="160"/>
      <c r="G47" s="160"/>
      <c r="H47" s="160"/>
      <c r="I47" s="160"/>
      <c r="J47" s="160"/>
      <c r="K47" s="160"/>
      <c r="L47" s="160"/>
      <c r="M47" s="160"/>
      <c r="N47" s="160"/>
      <c r="O47" s="160"/>
      <c r="P47" s="160"/>
      <c r="Q47" s="160"/>
      <c r="R47" s="160"/>
      <c r="S47" s="160"/>
      <c r="T47" s="160"/>
      <c r="U47" s="161"/>
      <c r="V47" s="161"/>
      <c r="W47" s="161"/>
      <c r="X47" s="161"/>
      <c r="Y47" s="161"/>
      <c r="Z47" s="161"/>
      <c r="AA47" s="161"/>
      <c r="AB47" s="161"/>
      <c r="AC47" s="161"/>
      <c r="AD47" s="161"/>
      <c r="AE47" s="161"/>
      <c r="AF47" s="161"/>
      <c r="AG47" s="161"/>
    </row>
    <row r="48" spans="1:33" ht="12" customHeight="1">
      <c r="A48" s="160"/>
      <c r="B48" s="160"/>
      <c r="C48" s="160"/>
      <c r="D48" s="160"/>
      <c r="E48" s="160"/>
      <c r="F48" s="160"/>
      <c r="G48" s="160"/>
      <c r="H48" s="160"/>
      <c r="I48" s="160"/>
      <c r="J48" s="160"/>
      <c r="K48" s="160"/>
      <c r="L48" s="160"/>
      <c r="M48" s="160"/>
      <c r="N48" s="160"/>
      <c r="O48" s="160"/>
      <c r="P48" s="160"/>
      <c r="Q48" s="160"/>
      <c r="R48" s="160"/>
      <c r="S48" s="160"/>
      <c r="T48" s="160"/>
      <c r="U48" s="161"/>
      <c r="V48" s="161"/>
      <c r="W48" s="161"/>
      <c r="X48" s="161"/>
      <c r="Y48" s="161"/>
      <c r="Z48" s="161"/>
      <c r="AA48" s="161"/>
      <c r="AB48" s="161"/>
      <c r="AC48" s="161"/>
      <c r="AD48" s="161"/>
      <c r="AE48" s="161"/>
      <c r="AF48" s="161"/>
      <c r="AG48" s="161"/>
    </row>
    <row r="49" spans="1:33" ht="12" customHeight="1">
      <c r="A49" s="160"/>
      <c r="B49" s="160"/>
      <c r="C49" s="160"/>
      <c r="D49" s="160"/>
      <c r="E49" s="160"/>
      <c r="F49" s="160"/>
      <c r="G49" s="160"/>
      <c r="H49" s="160"/>
      <c r="I49" s="160"/>
      <c r="J49" s="160"/>
      <c r="K49" s="160"/>
      <c r="L49" s="160"/>
      <c r="M49" s="160"/>
      <c r="N49" s="160"/>
      <c r="O49" s="160"/>
      <c r="P49" s="160"/>
      <c r="Q49" s="160"/>
      <c r="R49" s="160"/>
      <c r="S49" s="160"/>
      <c r="T49" s="160"/>
      <c r="U49" s="161"/>
      <c r="V49" s="161"/>
      <c r="W49" s="161"/>
      <c r="X49" s="161"/>
      <c r="Y49" s="161"/>
      <c r="Z49" s="161"/>
      <c r="AA49" s="161"/>
      <c r="AB49" s="161"/>
      <c r="AC49" s="161"/>
      <c r="AD49" s="161"/>
      <c r="AE49" s="161"/>
      <c r="AF49" s="161"/>
      <c r="AG49" s="161"/>
    </row>
    <row r="50" spans="1:33" ht="12" customHeight="1">
      <c r="A50" s="160"/>
      <c r="B50" s="160"/>
      <c r="C50" s="160"/>
      <c r="D50" s="160"/>
      <c r="E50" s="160"/>
      <c r="F50" s="160"/>
      <c r="G50" s="160"/>
      <c r="H50" s="160"/>
      <c r="I50" s="160"/>
      <c r="J50" s="160"/>
      <c r="K50" s="160"/>
      <c r="L50" s="160"/>
      <c r="M50" s="160"/>
      <c r="N50" s="160"/>
      <c r="O50" s="160"/>
      <c r="P50" s="160"/>
      <c r="Q50" s="160"/>
      <c r="R50" s="160"/>
      <c r="S50" s="160"/>
      <c r="T50" s="160"/>
      <c r="U50" s="161"/>
      <c r="V50" s="161"/>
      <c r="W50" s="161"/>
      <c r="X50" s="161"/>
      <c r="Y50" s="161"/>
      <c r="Z50" s="161"/>
      <c r="AA50" s="161"/>
      <c r="AB50" s="161"/>
      <c r="AC50" s="161"/>
      <c r="AD50" s="161"/>
      <c r="AE50" s="161"/>
      <c r="AF50" s="161"/>
      <c r="AG50" s="161"/>
    </row>
    <row r="51" spans="1:33" ht="12" customHeight="1">
      <c r="A51" s="160"/>
      <c r="B51" s="160"/>
      <c r="C51" s="160"/>
      <c r="D51" s="160"/>
      <c r="E51" s="160"/>
      <c r="F51" s="160"/>
      <c r="G51" s="160"/>
      <c r="H51" s="160"/>
      <c r="I51" s="160"/>
      <c r="J51" s="160"/>
      <c r="K51" s="160"/>
      <c r="L51" s="160"/>
      <c r="M51" s="160"/>
      <c r="N51" s="160"/>
      <c r="O51" s="160"/>
      <c r="P51" s="160"/>
      <c r="Q51" s="160"/>
      <c r="R51" s="160"/>
      <c r="S51" s="160"/>
      <c r="T51" s="160"/>
      <c r="U51" s="161"/>
      <c r="V51" s="161"/>
      <c r="W51" s="161"/>
      <c r="X51" s="161"/>
      <c r="Y51" s="161"/>
      <c r="Z51" s="161"/>
      <c r="AA51" s="161"/>
      <c r="AB51" s="161"/>
      <c r="AC51" s="161"/>
      <c r="AD51" s="161"/>
      <c r="AE51" s="161"/>
      <c r="AF51" s="161"/>
      <c r="AG51" s="161"/>
    </row>
    <row r="52" spans="1:33" ht="12" customHeight="1">
      <c r="A52" s="160"/>
      <c r="B52" s="160"/>
      <c r="C52" s="160"/>
      <c r="D52" s="160"/>
      <c r="E52" s="160"/>
      <c r="F52" s="160"/>
      <c r="G52" s="160"/>
      <c r="H52" s="160"/>
      <c r="I52" s="160"/>
      <c r="J52" s="160"/>
      <c r="K52" s="160"/>
      <c r="L52" s="160"/>
      <c r="M52" s="160"/>
      <c r="N52" s="160"/>
      <c r="O52" s="160"/>
      <c r="P52" s="160"/>
      <c r="Q52" s="160"/>
      <c r="R52" s="160"/>
      <c r="S52" s="160"/>
      <c r="T52" s="160"/>
      <c r="U52" s="161"/>
      <c r="V52" s="161"/>
      <c r="W52" s="161"/>
      <c r="X52" s="161"/>
      <c r="Y52" s="161"/>
      <c r="Z52" s="161"/>
      <c r="AA52" s="161"/>
      <c r="AB52" s="161"/>
      <c r="AC52" s="161"/>
      <c r="AD52" s="161"/>
      <c r="AE52" s="161"/>
      <c r="AF52" s="161"/>
      <c r="AG52" s="161"/>
    </row>
    <row r="53" spans="1:33" ht="12" customHeight="1">
      <c r="A53" s="160"/>
      <c r="B53" s="160"/>
      <c r="C53" s="160"/>
      <c r="D53" s="160"/>
      <c r="E53" s="160"/>
      <c r="F53" s="160"/>
      <c r="G53" s="160"/>
      <c r="H53" s="160"/>
      <c r="I53" s="160"/>
      <c r="J53" s="160"/>
      <c r="K53" s="160"/>
      <c r="L53" s="160"/>
      <c r="M53" s="160"/>
      <c r="N53" s="160"/>
      <c r="O53" s="160"/>
      <c r="P53" s="160"/>
      <c r="Q53" s="160"/>
      <c r="R53" s="160"/>
      <c r="S53" s="160"/>
      <c r="T53" s="160"/>
      <c r="U53" s="161"/>
      <c r="V53" s="161"/>
      <c r="W53" s="161"/>
      <c r="X53" s="161"/>
      <c r="Y53" s="161"/>
      <c r="Z53" s="161"/>
      <c r="AA53" s="161"/>
      <c r="AB53" s="161"/>
      <c r="AC53" s="161"/>
      <c r="AD53" s="161"/>
      <c r="AE53" s="161"/>
      <c r="AF53" s="161"/>
      <c r="AG53" s="161"/>
    </row>
    <row r="54" spans="1:33" ht="12" customHeight="1">
      <c r="A54" s="160"/>
      <c r="B54" s="160"/>
      <c r="C54" s="160"/>
      <c r="D54" s="160"/>
      <c r="E54" s="160"/>
      <c r="F54" s="160"/>
      <c r="G54" s="160"/>
      <c r="H54" s="160"/>
      <c r="I54" s="160"/>
      <c r="J54" s="160"/>
      <c r="K54" s="160"/>
      <c r="L54" s="160"/>
      <c r="M54" s="160"/>
      <c r="N54" s="160"/>
      <c r="O54" s="160"/>
      <c r="P54" s="160"/>
      <c r="Q54" s="160"/>
      <c r="R54" s="160"/>
      <c r="S54" s="160"/>
      <c r="T54" s="160"/>
      <c r="U54" s="161"/>
      <c r="V54" s="161"/>
      <c r="W54" s="161"/>
      <c r="X54" s="161"/>
      <c r="Y54" s="161"/>
      <c r="Z54" s="161"/>
      <c r="AA54" s="161"/>
      <c r="AB54" s="161"/>
      <c r="AC54" s="161"/>
      <c r="AD54" s="161"/>
      <c r="AE54" s="161"/>
      <c r="AF54" s="161"/>
      <c r="AG54" s="161"/>
    </row>
    <row r="55" spans="1:33" ht="12" customHeight="1">
      <c r="A55" s="160"/>
      <c r="B55" s="160"/>
      <c r="C55" s="160"/>
      <c r="D55" s="160"/>
      <c r="E55" s="160"/>
      <c r="F55" s="160"/>
      <c r="G55" s="160"/>
      <c r="H55" s="160"/>
      <c r="I55" s="160"/>
      <c r="J55" s="160"/>
      <c r="K55" s="160"/>
      <c r="L55" s="160"/>
      <c r="M55" s="160"/>
      <c r="N55" s="160"/>
      <c r="O55" s="160"/>
      <c r="P55" s="160"/>
      <c r="Q55" s="160"/>
      <c r="R55" s="160"/>
      <c r="S55" s="160"/>
      <c r="T55" s="160"/>
      <c r="U55" s="161"/>
      <c r="V55" s="161"/>
      <c r="W55" s="161"/>
      <c r="X55" s="161"/>
      <c r="Y55" s="161"/>
      <c r="Z55" s="161"/>
      <c r="AA55" s="161"/>
      <c r="AB55" s="161"/>
      <c r="AC55" s="161"/>
      <c r="AD55" s="161"/>
      <c r="AE55" s="161"/>
      <c r="AF55" s="161"/>
      <c r="AG55" s="161"/>
    </row>
    <row r="56" spans="1:33" ht="12" customHeight="1">
      <c r="A56" s="160"/>
      <c r="B56" s="160"/>
      <c r="C56" s="160"/>
      <c r="D56" s="160"/>
      <c r="E56" s="160"/>
      <c r="F56" s="160"/>
      <c r="G56" s="160"/>
      <c r="H56" s="160"/>
      <c r="I56" s="160"/>
      <c r="J56" s="160"/>
      <c r="K56" s="160"/>
      <c r="L56" s="160"/>
      <c r="M56" s="160"/>
      <c r="N56" s="160"/>
      <c r="O56" s="160"/>
      <c r="P56" s="160"/>
      <c r="Q56" s="160"/>
      <c r="R56" s="160"/>
      <c r="S56" s="160"/>
      <c r="T56" s="160"/>
      <c r="U56" s="161"/>
      <c r="V56" s="161"/>
      <c r="W56" s="161"/>
      <c r="X56" s="161"/>
      <c r="Y56" s="161"/>
      <c r="Z56" s="161"/>
      <c r="AA56" s="161"/>
      <c r="AB56" s="161"/>
      <c r="AC56" s="161"/>
      <c r="AD56" s="161"/>
      <c r="AE56" s="161"/>
      <c r="AF56" s="161"/>
      <c r="AG56" s="161"/>
    </row>
    <row r="57" spans="1:33" ht="12" customHeight="1">
      <c r="A57" s="160"/>
      <c r="B57" s="160"/>
      <c r="C57" s="160"/>
      <c r="D57" s="160"/>
      <c r="E57" s="160"/>
      <c r="F57" s="160"/>
      <c r="G57" s="160"/>
      <c r="H57" s="160"/>
      <c r="I57" s="160"/>
      <c r="J57" s="160"/>
      <c r="K57" s="160"/>
      <c r="L57" s="160"/>
      <c r="M57" s="160"/>
      <c r="N57" s="160"/>
      <c r="O57" s="160"/>
      <c r="P57" s="160"/>
      <c r="Q57" s="160"/>
      <c r="R57" s="160"/>
      <c r="S57" s="160"/>
      <c r="T57" s="160"/>
      <c r="U57" s="161"/>
      <c r="V57" s="161"/>
      <c r="W57" s="161"/>
      <c r="X57" s="161"/>
      <c r="Y57" s="161"/>
      <c r="Z57" s="161"/>
      <c r="AA57" s="161"/>
      <c r="AB57" s="161"/>
      <c r="AC57" s="161"/>
      <c r="AD57" s="161"/>
      <c r="AE57" s="161"/>
      <c r="AF57" s="161"/>
      <c r="AG57" s="161"/>
    </row>
    <row r="58" spans="1:33" ht="12" customHeight="1">
      <c r="A58" s="160"/>
      <c r="B58" s="160"/>
      <c r="C58" s="160"/>
      <c r="D58" s="160"/>
      <c r="E58" s="160"/>
      <c r="F58" s="160"/>
      <c r="G58" s="160"/>
      <c r="H58" s="160"/>
      <c r="I58" s="160"/>
      <c r="J58" s="160"/>
      <c r="K58" s="160"/>
      <c r="L58" s="160"/>
      <c r="M58" s="160"/>
      <c r="N58" s="160"/>
      <c r="O58" s="160"/>
      <c r="P58" s="160"/>
      <c r="Q58" s="160"/>
      <c r="R58" s="160"/>
      <c r="S58" s="160"/>
      <c r="T58" s="160"/>
      <c r="U58" s="161"/>
      <c r="V58" s="161"/>
      <c r="W58" s="161"/>
      <c r="X58" s="161"/>
      <c r="Y58" s="161"/>
      <c r="Z58" s="161"/>
      <c r="AA58" s="161"/>
      <c r="AB58" s="161"/>
      <c r="AC58" s="161"/>
      <c r="AD58" s="161"/>
      <c r="AE58" s="161"/>
      <c r="AF58" s="161"/>
      <c r="AG58" s="161"/>
    </row>
    <row r="59" spans="1:33" ht="12" customHeight="1">
      <c r="A59" s="160"/>
      <c r="B59" s="160"/>
      <c r="C59" s="160"/>
      <c r="D59" s="160"/>
      <c r="E59" s="160"/>
      <c r="F59" s="160"/>
      <c r="G59" s="160"/>
      <c r="H59" s="160"/>
      <c r="I59" s="160"/>
      <c r="J59" s="160"/>
      <c r="K59" s="160"/>
      <c r="L59" s="160"/>
      <c r="M59" s="160"/>
      <c r="N59" s="160"/>
      <c r="O59" s="160"/>
      <c r="P59" s="160"/>
      <c r="Q59" s="160"/>
      <c r="R59" s="160"/>
      <c r="S59" s="160"/>
      <c r="T59" s="160"/>
      <c r="U59" s="161"/>
      <c r="V59" s="161"/>
      <c r="W59" s="161"/>
      <c r="X59" s="161"/>
      <c r="Y59" s="161"/>
      <c r="Z59" s="161"/>
      <c r="AA59" s="161"/>
      <c r="AB59" s="161"/>
      <c r="AC59" s="161"/>
      <c r="AD59" s="161"/>
      <c r="AE59" s="161"/>
      <c r="AF59" s="161"/>
      <c r="AG59" s="161"/>
    </row>
    <row r="60" spans="1:33" ht="12" customHeight="1">
      <c r="A60" s="160"/>
      <c r="B60" s="160"/>
      <c r="C60" s="160"/>
      <c r="D60" s="160"/>
      <c r="E60" s="160"/>
      <c r="F60" s="160"/>
      <c r="G60" s="160"/>
      <c r="H60" s="160"/>
      <c r="I60" s="160"/>
      <c r="J60" s="160"/>
      <c r="K60" s="160"/>
      <c r="L60" s="160"/>
      <c r="M60" s="160"/>
      <c r="N60" s="160"/>
      <c r="O60" s="160"/>
      <c r="P60" s="160"/>
      <c r="Q60" s="160"/>
      <c r="R60" s="160"/>
      <c r="S60" s="160"/>
      <c r="T60" s="160"/>
      <c r="U60" s="161"/>
      <c r="V60" s="161"/>
      <c r="W60" s="161"/>
      <c r="X60" s="161"/>
      <c r="Y60" s="161"/>
      <c r="Z60" s="161"/>
      <c r="AA60" s="161"/>
      <c r="AB60" s="161"/>
      <c r="AC60" s="161"/>
      <c r="AD60" s="161"/>
      <c r="AE60" s="161"/>
      <c r="AF60" s="161"/>
      <c r="AG60" s="161"/>
    </row>
    <row r="61" spans="1:33" ht="12" customHeight="1">
      <c r="A61" s="160"/>
      <c r="B61" s="160"/>
      <c r="C61" s="160"/>
      <c r="D61" s="160"/>
      <c r="E61" s="160"/>
      <c r="F61" s="160"/>
      <c r="G61" s="160"/>
      <c r="H61" s="160"/>
      <c r="I61" s="160"/>
      <c r="J61" s="160"/>
      <c r="K61" s="160"/>
      <c r="L61" s="160"/>
      <c r="M61" s="160"/>
      <c r="N61" s="160"/>
      <c r="O61" s="160"/>
      <c r="P61" s="160"/>
      <c r="Q61" s="160"/>
      <c r="R61" s="160"/>
      <c r="S61" s="160"/>
      <c r="T61" s="160"/>
      <c r="U61" s="161"/>
      <c r="V61" s="161"/>
      <c r="W61" s="161"/>
      <c r="X61" s="161"/>
      <c r="Y61" s="161"/>
      <c r="Z61" s="161"/>
      <c r="AA61" s="161"/>
      <c r="AB61" s="161"/>
      <c r="AC61" s="161"/>
      <c r="AD61" s="161"/>
      <c r="AE61" s="161"/>
      <c r="AF61" s="161"/>
      <c r="AG61" s="161"/>
    </row>
    <row r="62" spans="1:33" ht="12" customHeight="1">
      <c r="A62" s="160"/>
      <c r="B62" s="160"/>
      <c r="C62" s="160"/>
      <c r="D62" s="160"/>
      <c r="E62" s="160"/>
      <c r="F62" s="160"/>
      <c r="G62" s="160"/>
      <c r="H62" s="160"/>
      <c r="I62" s="160"/>
      <c r="J62" s="160"/>
      <c r="K62" s="160"/>
      <c r="L62" s="160"/>
      <c r="M62" s="160"/>
      <c r="N62" s="160"/>
      <c r="O62" s="160"/>
      <c r="P62" s="160"/>
      <c r="Q62" s="160"/>
      <c r="R62" s="160"/>
      <c r="S62" s="160"/>
      <c r="T62" s="160"/>
      <c r="U62" s="161"/>
      <c r="V62" s="161"/>
      <c r="W62" s="161"/>
      <c r="X62" s="161"/>
      <c r="Y62" s="161"/>
      <c r="Z62" s="161"/>
      <c r="AA62" s="161"/>
      <c r="AB62" s="161"/>
      <c r="AC62" s="161"/>
      <c r="AD62" s="161"/>
      <c r="AE62" s="161"/>
      <c r="AF62" s="161"/>
      <c r="AG62" s="161"/>
    </row>
    <row r="63" spans="1:33" ht="12" customHeight="1">
      <c r="A63" s="160"/>
      <c r="B63" s="160"/>
      <c r="C63" s="160"/>
      <c r="D63" s="160"/>
      <c r="E63" s="160"/>
      <c r="F63" s="160"/>
      <c r="G63" s="160"/>
      <c r="H63" s="160"/>
      <c r="I63" s="160"/>
      <c r="J63" s="160"/>
      <c r="K63" s="160"/>
      <c r="L63" s="160"/>
      <c r="M63" s="160"/>
      <c r="N63" s="160"/>
      <c r="O63" s="160"/>
      <c r="P63" s="160"/>
      <c r="Q63" s="160"/>
      <c r="R63" s="160"/>
      <c r="S63" s="160"/>
      <c r="T63" s="160"/>
      <c r="U63" s="161"/>
      <c r="V63" s="161"/>
      <c r="W63" s="161"/>
      <c r="X63" s="161"/>
      <c r="Y63" s="161"/>
      <c r="Z63" s="161"/>
      <c r="AA63" s="161"/>
      <c r="AB63" s="161"/>
      <c r="AC63" s="161"/>
      <c r="AD63" s="161"/>
      <c r="AE63" s="161"/>
      <c r="AF63" s="161"/>
      <c r="AG63" s="161"/>
    </row>
    <row r="64" spans="1:33" ht="12" customHeight="1">
      <c r="A64" s="160"/>
      <c r="B64" s="160"/>
      <c r="C64" s="160"/>
      <c r="D64" s="160"/>
      <c r="E64" s="160"/>
      <c r="F64" s="160"/>
      <c r="G64" s="160"/>
      <c r="H64" s="160"/>
      <c r="I64" s="160"/>
      <c r="J64" s="160"/>
      <c r="K64" s="160"/>
      <c r="L64" s="160"/>
      <c r="M64" s="160"/>
      <c r="N64" s="160"/>
      <c r="O64" s="160"/>
      <c r="P64" s="160"/>
      <c r="Q64" s="160"/>
      <c r="R64" s="160"/>
      <c r="S64" s="160"/>
      <c r="T64" s="160"/>
      <c r="U64" s="161"/>
      <c r="V64" s="161"/>
      <c r="W64" s="161"/>
      <c r="X64" s="161"/>
      <c r="Y64" s="161"/>
      <c r="Z64" s="161"/>
      <c r="AA64" s="161"/>
      <c r="AB64" s="161"/>
      <c r="AC64" s="161"/>
      <c r="AD64" s="161"/>
      <c r="AE64" s="161"/>
      <c r="AF64" s="161"/>
      <c r="AG64" s="161"/>
    </row>
    <row r="65" spans="1:33" ht="12" customHeight="1">
      <c r="A65" s="160"/>
      <c r="B65" s="160"/>
      <c r="C65" s="160"/>
      <c r="D65" s="160"/>
      <c r="E65" s="160"/>
      <c r="F65" s="160"/>
      <c r="G65" s="160"/>
      <c r="H65" s="160"/>
      <c r="I65" s="160"/>
      <c r="J65" s="160"/>
      <c r="K65" s="160"/>
      <c r="L65" s="160"/>
      <c r="M65" s="160"/>
      <c r="N65" s="160"/>
      <c r="O65" s="160"/>
      <c r="P65" s="160"/>
      <c r="Q65" s="160"/>
      <c r="R65" s="160"/>
      <c r="S65" s="160"/>
      <c r="T65" s="160"/>
      <c r="U65" s="161"/>
      <c r="V65" s="161"/>
      <c r="W65" s="161"/>
      <c r="X65" s="161"/>
      <c r="Y65" s="161"/>
      <c r="Z65" s="161"/>
      <c r="AA65" s="161"/>
      <c r="AB65" s="161"/>
      <c r="AC65" s="161"/>
      <c r="AD65" s="161"/>
      <c r="AE65" s="161"/>
      <c r="AF65" s="161"/>
      <c r="AG65" s="161"/>
    </row>
    <row r="66" spans="1:33" ht="12" customHeight="1">
      <c r="A66" s="160"/>
      <c r="B66" s="160"/>
      <c r="C66" s="160"/>
      <c r="D66" s="160"/>
      <c r="E66" s="160"/>
      <c r="F66" s="160"/>
      <c r="G66" s="160"/>
      <c r="H66" s="160"/>
      <c r="I66" s="160"/>
      <c r="J66" s="160"/>
      <c r="K66" s="160"/>
      <c r="L66" s="160"/>
      <c r="M66" s="160"/>
      <c r="N66" s="160"/>
      <c r="O66" s="160"/>
      <c r="P66" s="160"/>
      <c r="Q66" s="160"/>
      <c r="R66" s="160"/>
      <c r="S66" s="160"/>
      <c r="T66" s="160"/>
      <c r="U66" s="161"/>
      <c r="V66" s="161"/>
      <c r="W66" s="161"/>
      <c r="X66" s="161"/>
      <c r="Y66" s="161"/>
      <c r="Z66" s="161"/>
      <c r="AA66" s="161"/>
      <c r="AB66" s="161"/>
      <c r="AC66" s="161"/>
      <c r="AD66" s="161"/>
      <c r="AE66" s="161"/>
      <c r="AF66" s="161"/>
      <c r="AG66" s="161"/>
    </row>
    <row r="67" spans="1:33" ht="12" customHeight="1">
      <c r="A67" s="160"/>
      <c r="B67" s="160"/>
      <c r="C67" s="160"/>
      <c r="D67" s="160"/>
      <c r="E67" s="160"/>
      <c r="F67" s="160"/>
      <c r="G67" s="160"/>
      <c r="H67" s="160"/>
      <c r="I67" s="160"/>
      <c r="J67" s="160"/>
      <c r="K67" s="160"/>
      <c r="L67" s="160"/>
      <c r="M67" s="160"/>
      <c r="N67" s="160"/>
      <c r="O67" s="160"/>
      <c r="P67" s="160"/>
      <c r="Q67" s="160"/>
      <c r="R67" s="160"/>
      <c r="S67" s="160"/>
      <c r="T67" s="160"/>
      <c r="U67" s="161"/>
      <c r="V67" s="161"/>
      <c r="W67" s="161"/>
      <c r="X67" s="161"/>
      <c r="Y67" s="161"/>
      <c r="Z67" s="161"/>
      <c r="AA67" s="161"/>
      <c r="AB67" s="161"/>
      <c r="AC67" s="161"/>
      <c r="AD67" s="161"/>
      <c r="AE67" s="161"/>
      <c r="AF67" s="161"/>
      <c r="AG67" s="161"/>
    </row>
    <row r="68" spans="1:33" ht="12" customHeight="1">
      <c r="A68" s="160"/>
      <c r="B68" s="160"/>
      <c r="C68" s="160"/>
      <c r="D68" s="160"/>
      <c r="E68" s="160"/>
      <c r="F68" s="160"/>
      <c r="G68" s="160"/>
      <c r="H68" s="160"/>
      <c r="I68" s="160"/>
      <c r="J68" s="160"/>
      <c r="K68" s="160"/>
      <c r="L68" s="160"/>
      <c r="M68" s="160"/>
      <c r="N68" s="160"/>
      <c r="O68" s="160"/>
      <c r="P68" s="160"/>
      <c r="Q68" s="160"/>
      <c r="R68" s="160"/>
      <c r="S68" s="160"/>
      <c r="T68" s="160"/>
      <c r="U68" s="161"/>
      <c r="V68" s="161"/>
      <c r="W68" s="161"/>
      <c r="X68" s="161"/>
      <c r="Y68" s="161"/>
      <c r="Z68" s="161"/>
      <c r="AA68" s="161"/>
      <c r="AB68" s="161"/>
      <c r="AC68" s="161"/>
      <c r="AD68" s="161"/>
      <c r="AE68" s="161"/>
      <c r="AF68" s="161"/>
      <c r="AG68" s="161"/>
    </row>
    <row r="69" spans="1:33" ht="12" customHeight="1">
      <c r="A69" s="160"/>
      <c r="B69" s="160"/>
      <c r="C69" s="160"/>
      <c r="D69" s="160"/>
      <c r="E69" s="160"/>
      <c r="F69" s="160"/>
      <c r="G69" s="160"/>
      <c r="H69" s="160"/>
      <c r="I69" s="160"/>
      <c r="J69" s="160"/>
      <c r="K69" s="160"/>
      <c r="L69" s="160"/>
      <c r="M69" s="160"/>
      <c r="N69" s="160"/>
      <c r="O69" s="160"/>
      <c r="P69" s="160"/>
      <c r="Q69" s="160"/>
      <c r="R69" s="160"/>
      <c r="S69" s="160"/>
      <c r="T69" s="160"/>
      <c r="U69" s="161"/>
      <c r="V69" s="161"/>
      <c r="W69" s="161"/>
      <c r="X69" s="161"/>
      <c r="Y69" s="161"/>
      <c r="Z69" s="161"/>
      <c r="AA69" s="161"/>
      <c r="AB69" s="161"/>
      <c r="AC69" s="161"/>
      <c r="AD69" s="161"/>
      <c r="AE69" s="161"/>
      <c r="AF69" s="161"/>
      <c r="AG69" s="161"/>
    </row>
    <row r="70" spans="1:33" ht="12" customHeight="1">
      <c r="A70" s="160"/>
      <c r="B70" s="160"/>
      <c r="C70" s="160"/>
      <c r="D70" s="160"/>
      <c r="E70" s="160"/>
      <c r="F70" s="160"/>
      <c r="G70" s="160"/>
      <c r="H70" s="160"/>
      <c r="I70" s="160"/>
      <c r="J70" s="160"/>
      <c r="K70" s="160"/>
      <c r="L70" s="160"/>
      <c r="M70" s="160"/>
      <c r="N70" s="160"/>
      <c r="O70" s="160"/>
      <c r="P70" s="160"/>
      <c r="Q70" s="160"/>
      <c r="R70" s="160"/>
      <c r="S70" s="160"/>
      <c r="T70" s="160"/>
      <c r="U70" s="161"/>
      <c r="V70" s="161"/>
      <c r="W70" s="161"/>
      <c r="X70" s="161"/>
      <c r="Y70" s="161"/>
      <c r="Z70" s="161"/>
      <c r="AA70" s="161"/>
      <c r="AB70" s="161"/>
      <c r="AC70" s="161"/>
      <c r="AD70" s="161"/>
      <c r="AE70" s="161"/>
      <c r="AF70" s="161"/>
      <c r="AG70" s="161"/>
    </row>
    <row r="71" spans="1:33" ht="12" customHeight="1">
      <c r="A71" s="160"/>
      <c r="B71" s="160"/>
      <c r="C71" s="160"/>
      <c r="D71" s="160"/>
      <c r="E71" s="160"/>
      <c r="F71" s="160"/>
      <c r="G71" s="160"/>
      <c r="H71" s="160"/>
      <c r="I71" s="160"/>
      <c r="J71" s="160"/>
      <c r="K71" s="160"/>
      <c r="L71" s="160"/>
      <c r="M71" s="160"/>
      <c r="N71" s="160"/>
      <c r="O71" s="160"/>
      <c r="P71" s="160"/>
      <c r="Q71" s="160"/>
      <c r="R71" s="160"/>
      <c r="S71" s="160"/>
      <c r="T71" s="160"/>
      <c r="U71" s="161"/>
      <c r="V71" s="161"/>
      <c r="W71" s="161"/>
      <c r="X71" s="161"/>
      <c r="Y71" s="161"/>
      <c r="Z71" s="161"/>
      <c r="AA71" s="161"/>
      <c r="AB71" s="161"/>
      <c r="AC71" s="161"/>
      <c r="AD71" s="161"/>
      <c r="AE71" s="161"/>
      <c r="AF71" s="161"/>
      <c r="AG71" s="161"/>
    </row>
    <row r="72" spans="1:33" ht="12" customHeight="1">
      <c r="A72" s="160"/>
      <c r="B72" s="160"/>
      <c r="C72" s="160"/>
      <c r="D72" s="160"/>
      <c r="E72" s="160"/>
      <c r="F72" s="160"/>
      <c r="G72" s="160"/>
      <c r="H72" s="160"/>
      <c r="I72" s="160"/>
      <c r="J72" s="160"/>
      <c r="K72" s="160"/>
      <c r="L72" s="160"/>
      <c r="M72" s="160"/>
      <c r="N72" s="160"/>
      <c r="O72" s="160"/>
      <c r="P72" s="160"/>
      <c r="Q72" s="160"/>
      <c r="R72" s="160"/>
      <c r="S72" s="160"/>
      <c r="T72" s="160"/>
      <c r="U72" s="161"/>
      <c r="V72" s="161"/>
      <c r="W72" s="161"/>
      <c r="X72" s="161"/>
      <c r="Y72" s="161"/>
      <c r="Z72" s="161"/>
      <c r="AA72" s="161"/>
      <c r="AB72" s="161"/>
      <c r="AC72" s="161"/>
      <c r="AD72" s="161"/>
      <c r="AE72" s="161"/>
      <c r="AF72" s="161"/>
      <c r="AG72" s="161"/>
    </row>
    <row r="73" spans="1:33" ht="12" customHeight="1">
      <c r="A73" s="160"/>
      <c r="B73" s="160"/>
      <c r="C73" s="160"/>
      <c r="D73" s="160"/>
      <c r="E73" s="160"/>
      <c r="F73" s="160"/>
      <c r="G73" s="160"/>
      <c r="H73" s="160"/>
      <c r="I73" s="160"/>
      <c r="J73" s="160"/>
      <c r="K73" s="160"/>
      <c r="L73" s="160"/>
      <c r="M73" s="160"/>
      <c r="N73" s="160"/>
      <c r="O73" s="160"/>
      <c r="P73" s="160"/>
      <c r="Q73" s="160"/>
      <c r="R73" s="160"/>
      <c r="S73" s="160"/>
      <c r="T73" s="160"/>
      <c r="U73" s="161"/>
      <c r="V73" s="161"/>
      <c r="W73" s="161"/>
      <c r="X73" s="161"/>
      <c r="Y73" s="161"/>
      <c r="Z73" s="161"/>
      <c r="AA73" s="161"/>
      <c r="AB73" s="161"/>
      <c r="AC73" s="161"/>
      <c r="AD73" s="161"/>
      <c r="AE73" s="161"/>
      <c r="AF73" s="161"/>
      <c r="AG73" s="161"/>
    </row>
    <row r="74" spans="1:33" ht="12" customHeight="1">
      <c r="A74" s="160"/>
      <c r="B74" s="160"/>
      <c r="C74" s="160"/>
      <c r="D74" s="160"/>
      <c r="E74" s="160"/>
      <c r="F74" s="160"/>
      <c r="G74" s="160"/>
      <c r="H74" s="160"/>
      <c r="I74" s="160"/>
      <c r="J74" s="160"/>
      <c r="K74" s="160"/>
      <c r="L74" s="160"/>
      <c r="M74" s="160"/>
      <c r="N74" s="160"/>
      <c r="O74" s="160"/>
      <c r="P74" s="160"/>
      <c r="Q74" s="160"/>
      <c r="R74" s="160"/>
      <c r="S74" s="160"/>
      <c r="T74" s="160"/>
      <c r="U74" s="161"/>
      <c r="V74" s="161"/>
      <c r="W74" s="161"/>
      <c r="X74" s="161"/>
      <c r="Y74" s="161"/>
      <c r="Z74" s="161"/>
      <c r="AA74" s="161"/>
      <c r="AB74" s="161"/>
      <c r="AC74" s="161"/>
      <c r="AD74" s="161"/>
      <c r="AE74" s="161"/>
      <c r="AF74" s="161"/>
      <c r="AG74" s="161"/>
    </row>
    <row r="75" spans="1:33" ht="12" customHeight="1">
      <c r="A75" s="160"/>
      <c r="B75" s="160"/>
      <c r="C75" s="160"/>
      <c r="D75" s="160"/>
      <c r="E75" s="160"/>
      <c r="F75" s="160"/>
      <c r="G75" s="160"/>
      <c r="H75" s="160"/>
      <c r="I75" s="160"/>
      <c r="J75" s="160"/>
      <c r="K75" s="160"/>
      <c r="L75" s="160"/>
      <c r="M75" s="160"/>
      <c r="N75" s="160"/>
      <c r="O75" s="160"/>
      <c r="P75" s="160"/>
      <c r="Q75" s="160"/>
      <c r="R75" s="160"/>
      <c r="S75" s="160"/>
      <c r="T75" s="160"/>
      <c r="U75" s="161"/>
      <c r="V75" s="161"/>
      <c r="W75" s="161"/>
      <c r="X75" s="161"/>
      <c r="Y75" s="161"/>
      <c r="Z75" s="161"/>
      <c r="AA75" s="161"/>
      <c r="AB75" s="161"/>
      <c r="AC75" s="161"/>
      <c r="AD75" s="161"/>
      <c r="AE75" s="161"/>
      <c r="AF75" s="161"/>
      <c r="AG75" s="161"/>
    </row>
    <row r="76" spans="1:33" ht="12" customHeight="1">
      <c r="A76" s="160"/>
      <c r="B76" s="160"/>
      <c r="C76" s="160"/>
      <c r="D76" s="160"/>
      <c r="E76" s="160"/>
      <c r="F76" s="160"/>
      <c r="G76" s="160"/>
      <c r="H76" s="160"/>
      <c r="I76" s="160"/>
      <c r="J76" s="160"/>
      <c r="K76" s="160"/>
      <c r="L76" s="160"/>
      <c r="M76" s="160"/>
      <c r="N76" s="160"/>
      <c r="O76" s="160"/>
      <c r="P76" s="160"/>
      <c r="Q76" s="160"/>
      <c r="R76" s="160"/>
      <c r="S76" s="160"/>
      <c r="T76" s="160"/>
      <c r="U76" s="161"/>
      <c r="V76" s="161"/>
      <c r="W76" s="161"/>
      <c r="X76" s="161"/>
      <c r="Y76" s="161"/>
      <c r="Z76" s="161"/>
      <c r="AA76" s="161"/>
      <c r="AB76" s="161"/>
      <c r="AC76" s="161"/>
      <c r="AD76" s="161"/>
      <c r="AE76" s="161"/>
      <c r="AF76" s="161"/>
      <c r="AG76" s="161"/>
    </row>
    <row r="77" spans="1:33" ht="12" customHeight="1">
      <c r="A77" s="160"/>
      <c r="B77" s="160"/>
      <c r="C77" s="160"/>
      <c r="D77" s="160"/>
      <c r="E77" s="160"/>
      <c r="F77" s="160"/>
      <c r="G77" s="160"/>
      <c r="H77" s="160"/>
      <c r="I77" s="160"/>
      <c r="J77" s="160"/>
      <c r="K77" s="160"/>
      <c r="L77" s="160"/>
      <c r="M77" s="160"/>
      <c r="N77" s="160"/>
      <c r="O77" s="160"/>
      <c r="P77" s="160"/>
      <c r="Q77" s="160"/>
      <c r="R77" s="160"/>
      <c r="S77" s="160"/>
      <c r="T77" s="160"/>
      <c r="U77" s="161"/>
      <c r="V77" s="161"/>
      <c r="W77" s="161"/>
      <c r="X77" s="161"/>
      <c r="Y77" s="161"/>
      <c r="Z77" s="161"/>
      <c r="AA77" s="161"/>
      <c r="AB77" s="161"/>
      <c r="AC77" s="161"/>
      <c r="AD77" s="161"/>
      <c r="AE77" s="161"/>
      <c r="AF77" s="161"/>
      <c r="AG77" s="161"/>
    </row>
    <row r="78" spans="1:33" ht="12" customHeight="1">
      <c r="A78" s="160"/>
      <c r="B78" s="160"/>
      <c r="C78" s="160"/>
      <c r="D78" s="160"/>
      <c r="E78" s="160"/>
      <c r="F78" s="160"/>
      <c r="G78" s="160"/>
      <c r="H78" s="160"/>
      <c r="I78" s="160"/>
      <c r="J78" s="160"/>
      <c r="K78" s="160"/>
      <c r="L78" s="160"/>
      <c r="M78" s="160"/>
      <c r="N78" s="160"/>
      <c r="O78" s="160"/>
      <c r="P78" s="160"/>
      <c r="Q78" s="160"/>
      <c r="R78" s="160"/>
      <c r="S78" s="160"/>
      <c r="T78" s="160"/>
      <c r="U78" s="161"/>
      <c r="V78" s="161"/>
      <c r="W78" s="161"/>
      <c r="X78" s="161"/>
      <c r="Y78" s="161"/>
      <c r="Z78" s="161"/>
      <c r="AA78" s="161"/>
      <c r="AB78" s="161"/>
      <c r="AC78" s="161"/>
      <c r="AD78" s="161"/>
      <c r="AE78" s="161"/>
      <c r="AF78" s="161"/>
      <c r="AG78" s="161"/>
    </row>
    <row r="79" spans="1:33" ht="12" customHeight="1">
      <c r="A79" s="160"/>
      <c r="B79" s="160"/>
      <c r="C79" s="160"/>
      <c r="D79" s="160"/>
      <c r="E79" s="160"/>
      <c r="F79" s="160"/>
      <c r="G79" s="160"/>
      <c r="H79" s="160"/>
      <c r="I79" s="160"/>
      <c r="J79" s="160"/>
      <c r="K79" s="160"/>
      <c r="L79" s="160"/>
      <c r="M79" s="160"/>
      <c r="N79" s="160"/>
      <c r="O79" s="160"/>
      <c r="P79" s="160"/>
      <c r="Q79" s="160"/>
      <c r="R79" s="160"/>
      <c r="S79" s="160"/>
      <c r="T79" s="160"/>
      <c r="U79" s="161"/>
      <c r="V79" s="161"/>
      <c r="W79" s="161"/>
      <c r="X79" s="161"/>
      <c r="Y79" s="161"/>
      <c r="Z79" s="161"/>
      <c r="AA79" s="161"/>
      <c r="AB79" s="161"/>
      <c r="AC79" s="161"/>
      <c r="AD79" s="161"/>
      <c r="AE79" s="161"/>
      <c r="AF79" s="161"/>
      <c r="AG79" s="161"/>
    </row>
    <row r="80" spans="1:33" ht="12" customHeight="1">
      <c r="A80" s="160"/>
      <c r="B80" s="160"/>
      <c r="C80" s="160"/>
      <c r="D80" s="160"/>
      <c r="E80" s="160"/>
      <c r="F80" s="160"/>
      <c r="G80" s="160"/>
      <c r="H80" s="160"/>
      <c r="I80" s="160"/>
      <c r="J80" s="160"/>
      <c r="K80" s="160"/>
      <c r="L80" s="160"/>
      <c r="M80" s="160"/>
      <c r="N80" s="160"/>
      <c r="O80" s="160"/>
      <c r="P80" s="160"/>
      <c r="Q80" s="160"/>
      <c r="R80" s="160"/>
      <c r="S80" s="160"/>
      <c r="T80" s="160"/>
      <c r="U80" s="161"/>
      <c r="V80" s="161"/>
      <c r="W80" s="161"/>
      <c r="X80" s="161"/>
      <c r="Y80" s="161"/>
      <c r="Z80" s="161"/>
      <c r="AA80" s="161"/>
      <c r="AB80" s="161"/>
      <c r="AC80" s="161"/>
      <c r="AD80" s="161"/>
      <c r="AE80" s="161"/>
      <c r="AF80" s="161"/>
      <c r="AG80" s="161"/>
    </row>
    <row r="81" spans="1:33" ht="12" customHeight="1">
      <c r="A81" s="160"/>
      <c r="B81" s="160"/>
      <c r="C81" s="160"/>
      <c r="D81" s="160"/>
      <c r="E81" s="160"/>
      <c r="F81" s="160"/>
      <c r="G81" s="160"/>
      <c r="H81" s="160"/>
      <c r="I81" s="160"/>
      <c r="J81" s="160"/>
      <c r="K81" s="160"/>
      <c r="L81" s="160"/>
      <c r="M81" s="160"/>
      <c r="N81" s="160"/>
      <c r="O81" s="160"/>
      <c r="P81" s="160"/>
      <c r="Q81" s="160"/>
      <c r="R81" s="160"/>
      <c r="S81" s="160"/>
      <c r="T81" s="160"/>
      <c r="U81" s="161"/>
      <c r="V81" s="161"/>
      <c r="W81" s="161"/>
      <c r="X81" s="161"/>
      <c r="Y81" s="161"/>
      <c r="Z81" s="161"/>
      <c r="AA81" s="161"/>
      <c r="AB81" s="161"/>
      <c r="AC81" s="161"/>
      <c r="AD81" s="161"/>
      <c r="AE81" s="161"/>
      <c r="AF81" s="161"/>
      <c r="AG81" s="161"/>
    </row>
    <row r="82" spans="1:33" ht="12" customHeight="1">
      <c r="A82" s="160"/>
      <c r="B82" s="160"/>
      <c r="C82" s="160"/>
      <c r="D82" s="160"/>
      <c r="E82" s="160"/>
      <c r="F82" s="160"/>
      <c r="G82" s="160"/>
      <c r="H82" s="160"/>
      <c r="I82" s="160"/>
      <c r="J82" s="160"/>
      <c r="K82" s="160"/>
      <c r="L82" s="160"/>
      <c r="M82" s="160"/>
      <c r="N82" s="160"/>
      <c r="O82" s="160"/>
      <c r="P82" s="160"/>
      <c r="Q82" s="160"/>
      <c r="R82" s="160"/>
      <c r="S82" s="160"/>
      <c r="T82" s="160"/>
      <c r="U82" s="161"/>
      <c r="V82" s="161"/>
      <c r="W82" s="161"/>
      <c r="X82" s="161"/>
      <c r="Y82" s="161"/>
      <c r="Z82" s="161"/>
      <c r="AA82" s="161"/>
      <c r="AB82" s="161"/>
      <c r="AC82" s="161"/>
      <c r="AD82" s="161"/>
      <c r="AE82" s="161"/>
      <c r="AF82" s="161"/>
      <c r="AG82" s="161"/>
    </row>
    <row r="83" spans="1:33" ht="12" customHeight="1">
      <c r="A83" s="160"/>
      <c r="B83" s="160"/>
      <c r="C83" s="160"/>
      <c r="D83" s="160"/>
      <c r="E83" s="160"/>
      <c r="F83" s="160"/>
      <c r="G83" s="160"/>
      <c r="H83" s="160"/>
      <c r="I83" s="160"/>
      <c r="J83" s="160"/>
      <c r="K83" s="160"/>
      <c r="L83" s="160"/>
      <c r="M83" s="160"/>
      <c r="N83" s="160"/>
      <c r="O83" s="160"/>
      <c r="P83" s="160"/>
      <c r="Q83" s="160"/>
      <c r="R83" s="160"/>
      <c r="S83" s="160"/>
      <c r="T83" s="160"/>
      <c r="U83" s="161"/>
      <c r="V83" s="161"/>
      <c r="W83" s="161"/>
      <c r="X83" s="161"/>
      <c r="Y83" s="161"/>
      <c r="Z83" s="161"/>
      <c r="AA83" s="161"/>
      <c r="AB83" s="161"/>
      <c r="AC83" s="161"/>
      <c r="AD83" s="161"/>
      <c r="AE83" s="161"/>
      <c r="AF83" s="161"/>
      <c r="AG83" s="161"/>
    </row>
    <row r="84" spans="1:33" ht="12" customHeight="1">
      <c r="A84" s="160"/>
      <c r="B84" s="160"/>
      <c r="C84" s="160"/>
      <c r="D84" s="160"/>
      <c r="E84" s="160"/>
      <c r="F84" s="160"/>
      <c r="G84" s="160"/>
      <c r="H84" s="160"/>
      <c r="I84" s="160"/>
      <c r="J84" s="160"/>
      <c r="K84" s="160"/>
      <c r="L84" s="160"/>
      <c r="M84" s="160"/>
      <c r="N84" s="160"/>
      <c r="O84" s="160"/>
      <c r="P84" s="160"/>
      <c r="Q84" s="160"/>
      <c r="R84" s="160"/>
      <c r="S84" s="160"/>
      <c r="T84" s="160"/>
      <c r="U84" s="161"/>
      <c r="V84" s="161"/>
      <c r="W84" s="161"/>
      <c r="X84" s="161"/>
      <c r="Y84" s="161"/>
      <c r="Z84" s="161"/>
      <c r="AA84" s="161"/>
      <c r="AB84" s="161"/>
      <c r="AC84" s="161"/>
      <c r="AD84" s="161"/>
      <c r="AE84" s="161"/>
      <c r="AF84" s="161"/>
      <c r="AG84" s="161"/>
    </row>
    <row r="85" spans="1:33" ht="12" customHeight="1">
      <c r="A85" s="160"/>
      <c r="B85" s="160"/>
      <c r="C85" s="160"/>
      <c r="D85" s="160"/>
      <c r="E85" s="160"/>
      <c r="F85" s="160"/>
      <c r="G85" s="160"/>
      <c r="H85" s="160"/>
      <c r="I85" s="160"/>
      <c r="J85" s="160"/>
      <c r="K85" s="160"/>
      <c r="L85" s="160"/>
      <c r="M85" s="160"/>
      <c r="N85" s="160"/>
      <c r="O85" s="160"/>
      <c r="P85" s="160"/>
      <c r="Q85" s="160"/>
      <c r="R85" s="160"/>
      <c r="S85" s="160"/>
      <c r="T85" s="160"/>
      <c r="U85" s="161"/>
      <c r="V85" s="161"/>
      <c r="W85" s="161"/>
      <c r="X85" s="161"/>
      <c r="Y85" s="161"/>
      <c r="Z85" s="161"/>
      <c r="AA85" s="161"/>
      <c r="AB85" s="161"/>
      <c r="AC85" s="161"/>
      <c r="AD85" s="161"/>
      <c r="AE85" s="161"/>
      <c r="AF85" s="161"/>
      <c r="AG85" s="161"/>
    </row>
    <row r="86" spans="1:33" ht="12" customHeight="1">
      <c r="A86" s="160"/>
      <c r="B86" s="160"/>
      <c r="C86" s="160"/>
      <c r="D86" s="160"/>
      <c r="E86" s="160"/>
      <c r="F86" s="160"/>
      <c r="G86" s="160"/>
      <c r="H86" s="160"/>
      <c r="I86" s="160"/>
      <c r="J86" s="160"/>
      <c r="K86" s="160"/>
      <c r="L86" s="160"/>
      <c r="M86" s="160"/>
      <c r="N86" s="160"/>
      <c r="O86" s="160"/>
      <c r="P86" s="160"/>
      <c r="Q86" s="160"/>
      <c r="R86" s="160"/>
      <c r="S86" s="160"/>
      <c r="T86" s="160"/>
      <c r="U86" s="161"/>
      <c r="V86" s="161"/>
      <c r="W86" s="161"/>
      <c r="X86" s="161"/>
      <c r="Y86" s="161"/>
      <c r="Z86" s="161"/>
      <c r="AA86" s="161"/>
      <c r="AB86" s="161"/>
      <c r="AC86" s="161"/>
      <c r="AD86" s="161"/>
      <c r="AE86" s="161"/>
      <c r="AF86" s="161"/>
      <c r="AG86" s="161"/>
    </row>
    <row r="87" spans="1:33" ht="12" customHeight="1">
      <c r="A87" s="160"/>
      <c r="B87" s="160"/>
      <c r="C87" s="160"/>
      <c r="D87" s="160"/>
      <c r="E87" s="160"/>
      <c r="F87" s="160"/>
      <c r="G87" s="160"/>
      <c r="H87" s="160"/>
      <c r="I87" s="160"/>
      <c r="J87" s="160"/>
      <c r="K87" s="160"/>
      <c r="L87" s="160"/>
      <c r="M87" s="160"/>
      <c r="N87" s="160"/>
      <c r="O87" s="160"/>
      <c r="P87" s="160"/>
      <c r="Q87" s="160"/>
      <c r="R87" s="160"/>
      <c r="S87" s="160"/>
      <c r="T87" s="160"/>
      <c r="U87" s="161"/>
      <c r="V87" s="161"/>
      <c r="W87" s="161"/>
      <c r="X87" s="161"/>
      <c r="Y87" s="161"/>
      <c r="Z87" s="161"/>
      <c r="AA87" s="161"/>
      <c r="AB87" s="161"/>
      <c r="AC87" s="161"/>
      <c r="AD87" s="161"/>
      <c r="AE87" s="161"/>
      <c r="AF87" s="161"/>
      <c r="AG87" s="161"/>
    </row>
    <row r="88" spans="1:33" ht="12" customHeight="1">
      <c r="A88" s="160"/>
      <c r="B88" s="160"/>
      <c r="C88" s="160"/>
      <c r="D88" s="160"/>
      <c r="E88" s="160"/>
      <c r="F88" s="160"/>
      <c r="G88" s="160"/>
      <c r="H88" s="160"/>
      <c r="I88" s="160"/>
      <c r="J88" s="160"/>
      <c r="K88" s="160"/>
      <c r="L88" s="160"/>
      <c r="M88" s="160"/>
      <c r="N88" s="160"/>
      <c r="O88" s="160"/>
      <c r="P88" s="160"/>
      <c r="Q88" s="160"/>
      <c r="R88" s="160"/>
      <c r="S88" s="160"/>
      <c r="T88" s="160"/>
      <c r="U88" s="161"/>
      <c r="V88" s="161"/>
      <c r="W88" s="161"/>
      <c r="X88" s="161"/>
      <c r="Y88" s="161"/>
      <c r="Z88" s="161"/>
      <c r="AA88" s="161"/>
      <c r="AB88" s="161"/>
      <c r="AC88" s="161"/>
      <c r="AD88" s="161"/>
      <c r="AE88" s="161"/>
      <c r="AF88" s="161"/>
      <c r="AG88" s="161"/>
    </row>
    <row r="89" spans="1:33" ht="12" customHeight="1">
      <c r="A89" s="160"/>
      <c r="B89" s="160"/>
      <c r="C89" s="160"/>
      <c r="D89" s="160"/>
      <c r="E89" s="160"/>
      <c r="F89" s="160"/>
      <c r="G89" s="160"/>
      <c r="H89" s="160"/>
      <c r="I89" s="160"/>
      <c r="J89" s="160"/>
      <c r="K89" s="160"/>
      <c r="L89" s="160"/>
      <c r="M89" s="160"/>
      <c r="N89" s="160"/>
      <c r="O89" s="160"/>
      <c r="P89" s="160"/>
      <c r="Q89" s="160"/>
      <c r="R89" s="160"/>
      <c r="S89" s="160"/>
      <c r="T89" s="160"/>
      <c r="U89" s="161"/>
      <c r="V89" s="161"/>
      <c r="W89" s="161"/>
      <c r="X89" s="161"/>
      <c r="Y89" s="161"/>
      <c r="Z89" s="161"/>
      <c r="AA89" s="161"/>
      <c r="AB89" s="161"/>
      <c r="AC89" s="161"/>
      <c r="AD89" s="161"/>
      <c r="AE89" s="161"/>
      <c r="AF89" s="161"/>
      <c r="AG89" s="161"/>
    </row>
    <row r="90" spans="1:33" ht="12" customHeight="1">
      <c r="A90" s="160"/>
      <c r="B90" s="160"/>
      <c r="C90" s="160"/>
      <c r="D90" s="160"/>
      <c r="E90" s="160"/>
      <c r="F90" s="160"/>
      <c r="G90" s="160"/>
      <c r="H90" s="160"/>
      <c r="I90" s="160"/>
      <c r="J90" s="160"/>
      <c r="K90" s="160"/>
      <c r="L90" s="160"/>
      <c r="M90" s="160"/>
      <c r="N90" s="160"/>
      <c r="O90" s="160"/>
      <c r="P90" s="160"/>
      <c r="Q90" s="160"/>
      <c r="R90" s="160"/>
      <c r="S90" s="160"/>
      <c r="T90" s="160"/>
      <c r="U90" s="161"/>
      <c r="V90" s="161"/>
      <c r="W90" s="161"/>
      <c r="X90" s="161"/>
      <c r="Y90" s="161"/>
      <c r="Z90" s="161"/>
      <c r="AA90" s="161"/>
      <c r="AB90" s="161"/>
      <c r="AC90" s="161"/>
      <c r="AD90" s="161"/>
      <c r="AE90" s="161"/>
      <c r="AF90" s="161"/>
      <c r="AG90" s="161"/>
    </row>
    <row r="91" spans="1:33" ht="12" customHeight="1">
      <c r="A91" s="160"/>
      <c r="B91" s="160"/>
      <c r="C91" s="160"/>
      <c r="D91" s="160"/>
      <c r="E91" s="160"/>
      <c r="F91" s="160"/>
      <c r="G91" s="160"/>
      <c r="H91" s="160"/>
      <c r="I91" s="160"/>
      <c r="J91" s="160"/>
      <c r="K91" s="160"/>
      <c r="L91" s="160"/>
      <c r="M91" s="160"/>
      <c r="N91" s="160"/>
      <c r="O91" s="160"/>
      <c r="P91" s="160"/>
      <c r="Q91" s="160"/>
      <c r="R91" s="160"/>
      <c r="S91" s="160"/>
      <c r="T91" s="160"/>
      <c r="U91" s="161"/>
      <c r="V91" s="161"/>
      <c r="W91" s="161"/>
      <c r="X91" s="161"/>
      <c r="Y91" s="161"/>
      <c r="Z91" s="161"/>
      <c r="AA91" s="161"/>
      <c r="AB91" s="161"/>
      <c r="AC91" s="161"/>
      <c r="AD91" s="161"/>
      <c r="AE91" s="161"/>
      <c r="AF91" s="161"/>
      <c r="AG91" s="161"/>
    </row>
    <row r="92" spans="1:33" ht="12" customHeight="1">
      <c r="A92" s="160"/>
      <c r="B92" s="160"/>
      <c r="C92" s="160"/>
      <c r="D92" s="160"/>
      <c r="E92" s="160"/>
      <c r="F92" s="160"/>
      <c r="G92" s="160"/>
      <c r="H92" s="160"/>
      <c r="I92" s="160"/>
      <c r="J92" s="160"/>
      <c r="K92" s="160"/>
      <c r="L92" s="160"/>
      <c r="M92" s="160"/>
      <c r="N92" s="160"/>
      <c r="O92" s="160"/>
      <c r="P92" s="160"/>
      <c r="Q92" s="160"/>
      <c r="R92" s="160"/>
      <c r="S92" s="160"/>
      <c r="T92" s="160"/>
      <c r="U92" s="161"/>
      <c r="V92" s="161"/>
      <c r="W92" s="161"/>
      <c r="X92" s="161"/>
      <c r="Y92" s="161"/>
      <c r="Z92" s="161"/>
      <c r="AA92" s="161"/>
      <c r="AB92" s="161"/>
      <c r="AC92" s="161"/>
      <c r="AD92" s="161"/>
      <c r="AE92" s="161"/>
      <c r="AF92" s="161"/>
      <c r="AG92" s="161"/>
    </row>
    <row r="93" spans="1:33" ht="12" customHeight="1">
      <c r="A93" s="160"/>
      <c r="B93" s="160"/>
      <c r="C93" s="160"/>
      <c r="D93" s="160"/>
      <c r="E93" s="160"/>
      <c r="F93" s="160"/>
      <c r="G93" s="160"/>
      <c r="H93" s="160"/>
      <c r="I93" s="160"/>
      <c r="J93" s="160"/>
      <c r="K93" s="160"/>
      <c r="L93" s="160"/>
      <c r="M93" s="160"/>
      <c r="N93" s="160"/>
      <c r="O93" s="160"/>
      <c r="P93" s="160"/>
      <c r="Q93" s="160"/>
      <c r="R93" s="160"/>
      <c r="S93" s="160"/>
      <c r="T93" s="160"/>
      <c r="U93" s="161"/>
      <c r="V93" s="161"/>
      <c r="W93" s="161"/>
      <c r="X93" s="161"/>
      <c r="Y93" s="161"/>
      <c r="Z93" s="161"/>
      <c r="AA93" s="161"/>
      <c r="AB93" s="161"/>
      <c r="AC93" s="161"/>
      <c r="AD93" s="161"/>
      <c r="AE93" s="161"/>
      <c r="AF93" s="161"/>
      <c r="AG93" s="161"/>
    </row>
    <row r="94" spans="1:33" ht="12" customHeight="1">
      <c r="A94" s="160"/>
      <c r="B94" s="160"/>
      <c r="C94" s="160"/>
      <c r="D94" s="160"/>
      <c r="E94" s="160"/>
      <c r="F94" s="160"/>
      <c r="G94" s="160"/>
      <c r="H94" s="160"/>
      <c r="I94" s="160"/>
      <c r="J94" s="160"/>
      <c r="K94" s="160"/>
      <c r="L94" s="160"/>
      <c r="M94" s="160"/>
      <c r="N94" s="160"/>
      <c r="O94" s="160"/>
      <c r="P94" s="160"/>
      <c r="Q94" s="160"/>
      <c r="R94" s="160"/>
      <c r="S94" s="160"/>
      <c r="T94" s="160"/>
      <c r="U94" s="161"/>
      <c r="V94" s="161"/>
      <c r="W94" s="161"/>
      <c r="X94" s="161"/>
      <c r="Y94" s="161"/>
      <c r="Z94" s="161"/>
      <c r="AA94" s="161"/>
      <c r="AB94" s="161"/>
      <c r="AC94" s="161"/>
      <c r="AD94" s="161"/>
      <c r="AE94" s="161"/>
      <c r="AF94" s="161"/>
      <c r="AG94" s="161"/>
    </row>
    <row r="95" spans="1:33" ht="12" customHeight="1">
      <c r="A95" s="160"/>
      <c r="B95" s="160"/>
      <c r="C95" s="160"/>
      <c r="D95" s="160"/>
      <c r="E95" s="160"/>
      <c r="F95" s="160"/>
      <c r="G95" s="160"/>
      <c r="H95" s="160"/>
      <c r="I95" s="160"/>
      <c r="J95" s="160"/>
      <c r="K95" s="160"/>
      <c r="L95" s="160"/>
      <c r="M95" s="160"/>
      <c r="N95" s="160"/>
      <c r="O95" s="160"/>
      <c r="P95" s="160"/>
      <c r="Q95" s="160"/>
      <c r="R95" s="160"/>
      <c r="S95" s="160"/>
      <c r="T95" s="160"/>
      <c r="U95" s="161"/>
      <c r="V95" s="161"/>
      <c r="W95" s="161"/>
      <c r="X95" s="161"/>
      <c r="Y95" s="161"/>
      <c r="Z95" s="161"/>
      <c r="AA95" s="161"/>
      <c r="AB95" s="161"/>
      <c r="AC95" s="161"/>
      <c r="AD95" s="161"/>
      <c r="AE95" s="161"/>
      <c r="AF95" s="161"/>
      <c r="AG95" s="161"/>
    </row>
    <row r="96" spans="1:33" ht="12" customHeight="1">
      <c r="A96" s="160"/>
      <c r="B96" s="160"/>
      <c r="C96" s="160"/>
      <c r="D96" s="160"/>
      <c r="E96" s="160"/>
      <c r="F96" s="160"/>
      <c r="G96" s="160"/>
      <c r="H96" s="160"/>
      <c r="I96" s="160"/>
      <c r="J96" s="160"/>
      <c r="K96" s="160"/>
      <c r="L96" s="160"/>
      <c r="M96" s="160"/>
      <c r="N96" s="160"/>
      <c r="O96" s="160"/>
      <c r="P96" s="160"/>
      <c r="Q96" s="160"/>
      <c r="R96" s="160"/>
      <c r="S96" s="160"/>
      <c r="T96" s="160"/>
      <c r="U96" s="161"/>
      <c r="V96" s="161"/>
      <c r="W96" s="161"/>
      <c r="X96" s="161"/>
      <c r="Y96" s="161"/>
      <c r="Z96" s="161"/>
      <c r="AA96" s="161"/>
      <c r="AB96" s="161"/>
      <c r="AC96" s="161"/>
      <c r="AD96" s="161"/>
      <c r="AE96" s="161"/>
      <c r="AF96" s="161"/>
      <c r="AG96" s="161"/>
    </row>
    <row r="97" spans="1:33" ht="12" customHeight="1">
      <c r="A97" s="160"/>
      <c r="B97" s="160"/>
      <c r="C97" s="160"/>
      <c r="D97" s="160"/>
      <c r="E97" s="160"/>
      <c r="F97" s="160"/>
      <c r="G97" s="160"/>
      <c r="H97" s="160"/>
      <c r="I97" s="160"/>
      <c r="J97" s="160"/>
      <c r="K97" s="160"/>
      <c r="L97" s="160"/>
      <c r="M97" s="160"/>
      <c r="N97" s="160"/>
      <c r="O97" s="160"/>
      <c r="P97" s="160"/>
      <c r="Q97" s="160"/>
      <c r="R97" s="160"/>
      <c r="S97" s="160"/>
      <c r="T97" s="160"/>
      <c r="U97" s="161"/>
      <c r="V97" s="161"/>
      <c r="W97" s="161"/>
      <c r="X97" s="161"/>
      <c r="Y97" s="161"/>
      <c r="Z97" s="161"/>
      <c r="AA97" s="161"/>
      <c r="AB97" s="161"/>
      <c r="AC97" s="161"/>
      <c r="AD97" s="161"/>
      <c r="AE97" s="161"/>
      <c r="AF97" s="161"/>
      <c r="AG97" s="161"/>
    </row>
    <row r="98" spans="1:33" ht="12" customHeight="1">
      <c r="A98" s="160"/>
      <c r="B98" s="160"/>
      <c r="C98" s="160"/>
      <c r="D98" s="160"/>
      <c r="E98" s="160"/>
      <c r="F98" s="160"/>
      <c r="G98" s="160"/>
      <c r="H98" s="160"/>
      <c r="I98" s="160"/>
      <c r="J98" s="160"/>
      <c r="K98" s="160"/>
      <c r="L98" s="160"/>
      <c r="M98" s="160"/>
      <c r="N98" s="160"/>
      <c r="O98" s="160"/>
      <c r="P98" s="160"/>
      <c r="Q98" s="160"/>
      <c r="R98" s="160"/>
      <c r="S98" s="160"/>
      <c r="T98" s="160"/>
      <c r="U98" s="161"/>
      <c r="V98" s="161"/>
      <c r="W98" s="161"/>
      <c r="X98" s="161"/>
      <c r="Y98" s="161"/>
      <c r="Z98" s="161"/>
      <c r="AA98" s="161"/>
      <c r="AB98" s="161"/>
      <c r="AC98" s="161"/>
      <c r="AD98" s="161"/>
      <c r="AE98" s="161"/>
      <c r="AF98" s="161"/>
      <c r="AG98" s="161"/>
    </row>
    <row r="99" spans="1:33" ht="12" customHeight="1">
      <c r="A99" s="160"/>
      <c r="B99" s="160"/>
      <c r="C99" s="160"/>
      <c r="D99" s="160"/>
      <c r="E99" s="160"/>
      <c r="F99" s="160"/>
      <c r="G99" s="160"/>
      <c r="H99" s="160"/>
      <c r="I99" s="160"/>
      <c r="J99" s="160"/>
      <c r="K99" s="160"/>
      <c r="L99" s="160"/>
      <c r="M99" s="160"/>
      <c r="N99" s="160"/>
      <c r="O99" s="160"/>
      <c r="P99" s="160"/>
      <c r="Q99" s="160"/>
      <c r="R99" s="160"/>
      <c r="S99" s="160"/>
      <c r="T99" s="160"/>
      <c r="U99" s="161"/>
      <c r="V99" s="161"/>
      <c r="W99" s="161"/>
      <c r="X99" s="161"/>
      <c r="Y99" s="161"/>
      <c r="Z99" s="161"/>
      <c r="AA99" s="161"/>
      <c r="AB99" s="161"/>
      <c r="AC99" s="161"/>
      <c r="AD99" s="161"/>
      <c r="AE99" s="161"/>
      <c r="AF99" s="161"/>
      <c r="AG99" s="161"/>
    </row>
    <row r="100" spans="1:33" ht="12"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1"/>
      <c r="V100" s="161"/>
      <c r="W100" s="161"/>
      <c r="X100" s="161"/>
      <c r="Y100" s="161"/>
      <c r="Z100" s="161"/>
      <c r="AA100" s="161"/>
      <c r="AB100" s="161"/>
      <c r="AC100" s="161"/>
      <c r="AD100" s="161"/>
      <c r="AE100" s="161"/>
      <c r="AF100" s="161"/>
      <c r="AG100" s="161"/>
    </row>
    <row r="101" spans="1:33" ht="12"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1"/>
      <c r="V101" s="161"/>
      <c r="W101" s="161"/>
      <c r="X101" s="161"/>
      <c r="Y101" s="161"/>
      <c r="Z101" s="161"/>
      <c r="AA101" s="161"/>
      <c r="AB101" s="161"/>
      <c r="AC101" s="161"/>
      <c r="AD101" s="161"/>
      <c r="AE101" s="161"/>
      <c r="AF101" s="161"/>
      <c r="AG101" s="161"/>
    </row>
    <row r="102" spans="1:33" ht="12"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1"/>
      <c r="V102" s="161"/>
      <c r="W102" s="161"/>
      <c r="X102" s="161"/>
      <c r="Y102" s="161"/>
      <c r="Z102" s="161"/>
      <c r="AA102" s="161"/>
      <c r="AB102" s="161"/>
      <c r="AC102" s="161"/>
      <c r="AD102" s="161"/>
      <c r="AE102" s="161"/>
      <c r="AF102" s="161"/>
      <c r="AG102" s="161"/>
    </row>
    <row r="103" spans="1:33" ht="12"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1"/>
      <c r="V103" s="161"/>
      <c r="W103" s="161"/>
      <c r="X103" s="161"/>
      <c r="Y103" s="161"/>
      <c r="Z103" s="161"/>
      <c r="AA103" s="161"/>
      <c r="AB103" s="161"/>
      <c r="AC103" s="161"/>
      <c r="AD103" s="161"/>
      <c r="AE103" s="161"/>
      <c r="AF103" s="161"/>
      <c r="AG103" s="161"/>
    </row>
    <row r="104" spans="1:33" ht="12"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1"/>
      <c r="V104" s="161"/>
      <c r="W104" s="161"/>
      <c r="X104" s="161"/>
      <c r="Y104" s="161"/>
      <c r="Z104" s="161"/>
      <c r="AA104" s="161"/>
      <c r="AB104" s="161"/>
      <c r="AC104" s="161"/>
      <c r="AD104" s="161"/>
      <c r="AE104" s="161"/>
      <c r="AF104" s="161"/>
      <c r="AG104" s="161"/>
    </row>
    <row r="105" spans="1:33" ht="12"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1"/>
      <c r="V105" s="161"/>
      <c r="W105" s="161"/>
      <c r="X105" s="161"/>
      <c r="Y105" s="161"/>
      <c r="Z105" s="161"/>
      <c r="AA105" s="161"/>
      <c r="AB105" s="161"/>
      <c r="AC105" s="161"/>
      <c r="AD105" s="161"/>
      <c r="AE105" s="161"/>
      <c r="AF105" s="161"/>
      <c r="AG105" s="161"/>
    </row>
    <row r="106" spans="1:33" ht="12"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1"/>
      <c r="V106" s="161"/>
      <c r="W106" s="161"/>
      <c r="X106" s="161"/>
      <c r="Y106" s="161"/>
      <c r="Z106" s="161"/>
      <c r="AA106" s="161"/>
      <c r="AB106" s="161"/>
      <c r="AC106" s="161"/>
      <c r="AD106" s="161"/>
      <c r="AE106" s="161"/>
      <c r="AF106" s="161"/>
      <c r="AG106" s="161"/>
    </row>
    <row r="107" spans="1:33" ht="12"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1"/>
      <c r="V107" s="161"/>
      <c r="W107" s="161"/>
      <c r="X107" s="161"/>
      <c r="Y107" s="161"/>
      <c r="Z107" s="161"/>
      <c r="AA107" s="161"/>
      <c r="AB107" s="161"/>
      <c r="AC107" s="161"/>
      <c r="AD107" s="161"/>
      <c r="AE107" s="161"/>
      <c r="AF107" s="161"/>
      <c r="AG107" s="161"/>
    </row>
    <row r="108" spans="1:33" ht="12"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1"/>
      <c r="V108" s="161"/>
      <c r="W108" s="161"/>
      <c r="X108" s="161"/>
      <c r="Y108" s="161"/>
      <c r="Z108" s="161"/>
      <c r="AA108" s="161"/>
      <c r="AB108" s="161"/>
      <c r="AC108" s="161"/>
      <c r="AD108" s="161"/>
      <c r="AE108" s="161"/>
      <c r="AF108" s="161"/>
      <c r="AG108" s="161"/>
    </row>
    <row r="109" spans="1:33" ht="12"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1"/>
      <c r="V109" s="161"/>
      <c r="W109" s="161"/>
      <c r="X109" s="161"/>
      <c r="Y109" s="161"/>
      <c r="Z109" s="161"/>
      <c r="AA109" s="161"/>
      <c r="AB109" s="161"/>
      <c r="AC109" s="161"/>
      <c r="AD109" s="161"/>
      <c r="AE109" s="161"/>
      <c r="AF109" s="161"/>
      <c r="AG109" s="161"/>
    </row>
    <row r="110" spans="1:33" ht="12"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1"/>
      <c r="V110" s="161"/>
      <c r="W110" s="161"/>
      <c r="X110" s="161"/>
      <c r="Y110" s="161"/>
      <c r="Z110" s="161"/>
      <c r="AA110" s="161"/>
      <c r="AB110" s="161"/>
      <c r="AC110" s="161"/>
      <c r="AD110" s="161"/>
      <c r="AE110" s="161"/>
      <c r="AF110" s="161"/>
      <c r="AG110" s="161"/>
    </row>
    <row r="111" spans="1:33" ht="12"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1"/>
      <c r="V111" s="161"/>
      <c r="W111" s="161"/>
      <c r="X111" s="161"/>
      <c r="Y111" s="161"/>
      <c r="Z111" s="161"/>
      <c r="AA111" s="161"/>
      <c r="AB111" s="161"/>
      <c r="AC111" s="161"/>
      <c r="AD111" s="161"/>
      <c r="AE111" s="161"/>
      <c r="AF111" s="161"/>
      <c r="AG111" s="161"/>
    </row>
    <row r="112" spans="1:33" ht="12"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1"/>
      <c r="V112" s="161"/>
      <c r="W112" s="161"/>
      <c r="X112" s="161"/>
      <c r="Y112" s="161"/>
      <c r="Z112" s="161"/>
      <c r="AA112" s="161"/>
      <c r="AB112" s="161"/>
      <c r="AC112" s="161"/>
      <c r="AD112" s="161"/>
      <c r="AE112" s="161"/>
      <c r="AF112" s="161"/>
      <c r="AG112" s="161"/>
    </row>
    <row r="113" spans="1:33" ht="12"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1"/>
      <c r="V113" s="161"/>
      <c r="W113" s="161"/>
      <c r="X113" s="161"/>
      <c r="Y113" s="161"/>
      <c r="Z113" s="161"/>
      <c r="AA113" s="161"/>
      <c r="AB113" s="161"/>
      <c r="AC113" s="161"/>
      <c r="AD113" s="161"/>
      <c r="AE113" s="161"/>
      <c r="AF113" s="161"/>
      <c r="AG113" s="161"/>
    </row>
    <row r="114" spans="1:33" ht="12"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1"/>
      <c r="V114" s="161"/>
      <c r="W114" s="161"/>
      <c r="X114" s="161"/>
      <c r="Y114" s="161"/>
      <c r="Z114" s="161"/>
      <c r="AA114" s="161"/>
      <c r="AB114" s="161"/>
      <c r="AC114" s="161"/>
      <c r="AD114" s="161"/>
      <c r="AE114" s="161"/>
      <c r="AF114" s="161"/>
      <c r="AG114" s="161"/>
    </row>
    <row r="115" spans="1:33" ht="12"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1"/>
      <c r="V115" s="161"/>
      <c r="W115" s="161"/>
      <c r="X115" s="161"/>
      <c r="Y115" s="161"/>
      <c r="Z115" s="161"/>
      <c r="AA115" s="161"/>
      <c r="AB115" s="161"/>
      <c r="AC115" s="161"/>
      <c r="AD115" s="161"/>
      <c r="AE115" s="161"/>
      <c r="AF115" s="161"/>
      <c r="AG115" s="161"/>
    </row>
    <row r="116" spans="1:33" ht="12"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1"/>
      <c r="V116" s="161"/>
      <c r="W116" s="161"/>
      <c r="X116" s="161"/>
      <c r="Y116" s="161"/>
      <c r="Z116" s="161"/>
      <c r="AA116" s="161"/>
      <c r="AB116" s="161"/>
      <c r="AC116" s="161"/>
      <c r="AD116" s="161"/>
      <c r="AE116" s="161"/>
      <c r="AF116" s="161"/>
      <c r="AG116" s="161"/>
    </row>
    <row r="117" spans="1:33" ht="12"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1"/>
      <c r="V117" s="161"/>
      <c r="W117" s="161"/>
      <c r="X117" s="161"/>
      <c r="Y117" s="161"/>
      <c r="Z117" s="161"/>
      <c r="AA117" s="161"/>
      <c r="AB117" s="161"/>
      <c r="AC117" s="161"/>
      <c r="AD117" s="161"/>
      <c r="AE117" s="161"/>
      <c r="AF117" s="161"/>
      <c r="AG117" s="161"/>
    </row>
    <row r="118" spans="1:33" ht="12"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1"/>
      <c r="V118" s="161"/>
      <c r="W118" s="161"/>
      <c r="X118" s="161"/>
      <c r="Y118" s="161"/>
      <c r="Z118" s="161"/>
      <c r="AA118" s="161"/>
      <c r="AB118" s="161"/>
      <c r="AC118" s="161"/>
      <c r="AD118" s="161"/>
      <c r="AE118" s="161"/>
      <c r="AF118" s="161"/>
      <c r="AG118" s="161"/>
    </row>
    <row r="119" spans="1:33" ht="12"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1"/>
      <c r="V119" s="161"/>
      <c r="W119" s="161"/>
      <c r="X119" s="161"/>
      <c r="Y119" s="161"/>
      <c r="Z119" s="161"/>
      <c r="AA119" s="161"/>
      <c r="AB119" s="161"/>
      <c r="AC119" s="161"/>
      <c r="AD119" s="161"/>
      <c r="AE119" s="161"/>
      <c r="AF119" s="161"/>
      <c r="AG119" s="161"/>
    </row>
    <row r="120" spans="1:33" ht="12"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1"/>
      <c r="V120" s="161"/>
      <c r="W120" s="161"/>
      <c r="X120" s="161"/>
      <c r="Y120" s="161"/>
      <c r="Z120" s="161"/>
      <c r="AA120" s="161"/>
      <c r="AB120" s="161"/>
      <c r="AC120" s="161"/>
      <c r="AD120" s="161"/>
      <c r="AE120" s="161"/>
      <c r="AF120" s="161"/>
      <c r="AG120" s="161"/>
    </row>
    <row r="121" spans="1:33" ht="12"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1"/>
      <c r="V121" s="161"/>
      <c r="W121" s="161"/>
      <c r="X121" s="161"/>
      <c r="Y121" s="161"/>
      <c r="Z121" s="161"/>
      <c r="AA121" s="161"/>
      <c r="AB121" s="161"/>
      <c r="AC121" s="161"/>
      <c r="AD121" s="161"/>
      <c r="AE121" s="161"/>
      <c r="AF121" s="161"/>
      <c r="AG121" s="161"/>
    </row>
    <row r="122" spans="1:33" ht="12"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1"/>
      <c r="V122" s="161"/>
      <c r="W122" s="161"/>
      <c r="X122" s="161"/>
      <c r="Y122" s="161"/>
      <c r="Z122" s="161"/>
      <c r="AA122" s="161"/>
      <c r="AB122" s="161"/>
      <c r="AC122" s="161"/>
      <c r="AD122" s="161"/>
      <c r="AE122" s="161"/>
      <c r="AF122" s="161"/>
      <c r="AG122" s="161"/>
    </row>
    <row r="123" spans="1:33" ht="12"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1"/>
      <c r="V123" s="161"/>
      <c r="W123" s="161"/>
      <c r="X123" s="161"/>
      <c r="Y123" s="161"/>
      <c r="Z123" s="161"/>
      <c r="AA123" s="161"/>
      <c r="AB123" s="161"/>
      <c r="AC123" s="161"/>
      <c r="AD123" s="161"/>
      <c r="AE123" s="161"/>
      <c r="AF123" s="161"/>
      <c r="AG123" s="161"/>
    </row>
    <row r="124" spans="1:33" ht="12"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1"/>
      <c r="V124" s="161"/>
      <c r="W124" s="161"/>
      <c r="X124" s="161"/>
      <c r="Y124" s="161"/>
      <c r="Z124" s="161"/>
      <c r="AA124" s="161"/>
      <c r="AB124" s="161"/>
      <c r="AC124" s="161"/>
      <c r="AD124" s="161"/>
      <c r="AE124" s="161"/>
      <c r="AF124" s="161"/>
      <c r="AG124" s="161"/>
    </row>
    <row r="125" spans="1:33" ht="12"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1"/>
      <c r="V125" s="161"/>
      <c r="W125" s="161"/>
      <c r="X125" s="161"/>
      <c r="Y125" s="161"/>
      <c r="Z125" s="161"/>
      <c r="AA125" s="161"/>
      <c r="AB125" s="161"/>
      <c r="AC125" s="161"/>
      <c r="AD125" s="161"/>
      <c r="AE125" s="161"/>
      <c r="AF125" s="161"/>
      <c r="AG125" s="161"/>
    </row>
    <row r="126" spans="1:33" ht="12"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1"/>
      <c r="V126" s="161"/>
      <c r="W126" s="161"/>
      <c r="X126" s="161"/>
      <c r="Y126" s="161"/>
      <c r="Z126" s="161"/>
      <c r="AA126" s="161"/>
      <c r="AB126" s="161"/>
      <c r="AC126" s="161"/>
      <c r="AD126" s="161"/>
      <c r="AE126" s="161"/>
      <c r="AF126" s="161"/>
      <c r="AG126" s="161"/>
    </row>
    <row r="127" spans="1:33" ht="12"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1"/>
      <c r="V127" s="161"/>
      <c r="W127" s="161"/>
      <c r="X127" s="161"/>
      <c r="Y127" s="161"/>
      <c r="Z127" s="161"/>
      <c r="AA127" s="161"/>
      <c r="AB127" s="161"/>
      <c r="AC127" s="161"/>
      <c r="AD127" s="161"/>
      <c r="AE127" s="161"/>
      <c r="AF127" s="161"/>
      <c r="AG127" s="161"/>
    </row>
    <row r="128" spans="1:33" ht="12"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1"/>
      <c r="V128" s="161"/>
      <c r="W128" s="161"/>
      <c r="X128" s="161"/>
      <c r="Y128" s="161"/>
      <c r="Z128" s="161"/>
      <c r="AA128" s="161"/>
      <c r="AB128" s="161"/>
      <c r="AC128" s="161"/>
      <c r="AD128" s="161"/>
      <c r="AE128" s="161"/>
      <c r="AF128" s="161"/>
      <c r="AG128" s="161"/>
    </row>
    <row r="129" spans="1:33" ht="12"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1"/>
      <c r="V129" s="161"/>
      <c r="W129" s="161"/>
      <c r="X129" s="161"/>
      <c r="Y129" s="161"/>
      <c r="Z129" s="161"/>
      <c r="AA129" s="161"/>
      <c r="AB129" s="161"/>
      <c r="AC129" s="161"/>
      <c r="AD129" s="161"/>
      <c r="AE129" s="161"/>
      <c r="AF129" s="161"/>
      <c r="AG129" s="161"/>
    </row>
    <row r="130" spans="1:33" ht="12"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1"/>
      <c r="V130" s="161"/>
      <c r="W130" s="161"/>
      <c r="X130" s="161"/>
      <c r="Y130" s="161"/>
      <c r="Z130" s="161"/>
      <c r="AA130" s="161"/>
      <c r="AB130" s="161"/>
      <c r="AC130" s="161"/>
      <c r="AD130" s="161"/>
      <c r="AE130" s="161"/>
      <c r="AF130" s="161"/>
      <c r="AG130" s="161"/>
    </row>
    <row r="131" spans="1:33" ht="12"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1"/>
      <c r="V131" s="161"/>
      <c r="W131" s="161"/>
      <c r="X131" s="161"/>
      <c r="Y131" s="161"/>
      <c r="Z131" s="161"/>
      <c r="AA131" s="161"/>
      <c r="AB131" s="161"/>
      <c r="AC131" s="161"/>
      <c r="AD131" s="161"/>
      <c r="AE131" s="161"/>
      <c r="AF131" s="161"/>
      <c r="AG131" s="161"/>
    </row>
    <row r="132" spans="1:33" ht="12"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1"/>
      <c r="V132" s="161"/>
      <c r="W132" s="161"/>
      <c r="X132" s="161"/>
      <c r="Y132" s="161"/>
      <c r="Z132" s="161"/>
      <c r="AA132" s="161"/>
      <c r="AB132" s="161"/>
      <c r="AC132" s="161"/>
      <c r="AD132" s="161"/>
      <c r="AE132" s="161"/>
      <c r="AF132" s="161"/>
      <c r="AG132" s="161"/>
    </row>
    <row r="133" spans="1:33" ht="12"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1"/>
      <c r="V133" s="161"/>
      <c r="W133" s="161"/>
      <c r="X133" s="161"/>
      <c r="Y133" s="161"/>
      <c r="Z133" s="161"/>
      <c r="AA133" s="161"/>
      <c r="AB133" s="161"/>
      <c r="AC133" s="161"/>
      <c r="AD133" s="161"/>
      <c r="AE133" s="161"/>
      <c r="AF133" s="161"/>
      <c r="AG133" s="161"/>
    </row>
    <row r="134" spans="1:33" ht="12"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1"/>
      <c r="V134" s="161"/>
      <c r="W134" s="161"/>
      <c r="X134" s="161"/>
      <c r="Y134" s="161"/>
      <c r="Z134" s="161"/>
      <c r="AA134" s="161"/>
      <c r="AB134" s="161"/>
      <c r="AC134" s="161"/>
      <c r="AD134" s="161"/>
      <c r="AE134" s="161"/>
      <c r="AF134" s="161"/>
      <c r="AG134" s="161"/>
    </row>
    <row r="135" spans="1:33" ht="12"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1"/>
      <c r="V135" s="161"/>
      <c r="W135" s="161"/>
      <c r="X135" s="161"/>
      <c r="Y135" s="161"/>
      <c r="Z135" s="161"/>
      <c r="AA135" s="161"/>
      <c r="AB135" s="161"/>
      <c r="AC135" s="161"/>
      <c r="AD135" s="161"/>
      <c r="AE135" s="161"/>
      <c r="AF135" s="161"/>
      <c r="AG135" s="161"/>
    </row>
    <row r="136" spans="1:33" ht="12"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1"/>
      <c r="V136" s="161"/>
      <c r="W136" s="161"/>
      <c r="X136" s="161"/>
      <c r="Y136" s="161"/>
      <c r="Z136" s="161"/>
      <c r="AA136" s="161"/>
      <c r="AB136" s="161"/>
      <c r="AC136" s="161"/>
      <c r="AD136" s="161"/>
      <c r="AE136" s="161"/>
      <c r="AF136" s="161"/>
      <c r="AG136" s="161"/>
    </row>
    <row r="137" spans="1:33" ht="12"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1"/>
      <c r="V137" s="161"/>
      <c r="W137" s="161"/>
      <c r="X137" s="161"/>
      <c r="Y137" s="161"/>
      <c r="Z137" s="161"/>
      <c r="AA137" s="161"/>
      <c r="AB137" s="161"/>
      <c r="AC137" s="161"/>
      <c r="AD137" s="161"/>
      <c r="AE137" s="161"/>
      <c r="AF137" s="161"/>
      <c r="AG137" s="161"/>
    </row>
    <row r="138" spans="1:33" ht="12"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1"/>
      <c r="V138" s="161"/>
      <c r="W138" s="161"/>
      <c r="X138" s="161"/>
      <c r="Y138" s="161"/>
      <c r="Z138" s="161"/>
      <c r="AA138" s="161"/>
      <c r="AB138" s="161"/>
      <c r="AC138" s="161"/>
      <c r="AD138" s="161"/>
      <c r="AE138" s="161"/>
      <c r="AF138" s="161"/>
      <c r="AG138" s="161"/>
    </row>
    <row r="139" spans="1:33" ht="12"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1"/>
      <c r="V139" s="161"/>
      <c r="W139" s="161"/>
      <c r="X139" s="161"/>
      <c r="Y139" s="161"/>
      <c r="Z139" s="161"/>
      <c r="AA139" s="161"/>
      <c r="AB139" s="161"/>
      <c r="AC139" s="161"/>
      <c r="AD139" s="161"/>
      <c r="AE139" s="161"/>
      <c r="AF139" s="161"/>
      <c r="AG139" s="161"/>
    </row>
    <row r="140" spans="1:33" ht="12"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1"/>
      <c r="V140" s="161"/>
      <c r="W140" s="161"/>
      <c r="X140" s="161"/>
      <c r="Y140" s="161"/>
      <c r="Z140" s="161"/>
      <c r="AA140" s="161"/>
      <c r="AB140" s="161"/>
      <c r="AC140" s="161"/>
      <c r="AD140" s="161"/>
      <c r="AE140" s="161"/>
      <c r="AF140" s="161"/>
      <c r="AG140" s="161"/>
    </row>
    <row r="141" spans="1:33" ht="12"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1"/>
      <c r="V141" s="161"/>
      <c r="W141" s="161"/>
      <c r="X141" s="161"/>
      <c r="Y141" s="161"/>
      <c r="Z141" s="161"/>
      <c r="AA141" s="161"/>
      <c r="AB141" s="161"/>
      <c r="AC141" s="161"/>
      <c r="AD141" s="161"/>
      <c r="AE141" s="161"/>
      <c r="AF141" s="161"/>
      <c r="AG141" s="161"/>
    </row>
    <row r="142" spans="1:33" ht="12"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1"/>
      <c r="V142" s="161"/>
      <c r="W142" s="161"/>
      <c r="X142" s="161"/>
      <c r="Y142" s="161"/>
      <c r="Z142" s="161"/>
      <c r="AA142" s="161"/>
      <c r="AB142" s="161"/>
      <c r="AC142" s="161"/>
      <c r="AD142" s="161"/>
      <c r="AE142" s="161"/>
      <c r="AF142" s="161"/>
      <c r="AG142" s="161"/>
    </row>
    <row r="143" spans="1:33" ht="12"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1"/>
      <c r="V143" s="161"/>
      <c r="W143" s="161"/>
      <c r="X143" s="161"/>
      <c r="Y143" s="161"/>
      <c r="Z143" s="161"/>
      <c r="AA143" s="161"/>
      <c r="AB143" s="161"/>
      <c r="AC143" s="161"/>
      <c r="AD143" s="161"/>
      <c r="AE143" s="161"/>
      <c r="AF143" s="161"/>
      <c r="AG143" s="161"/>
    </row>
    <row r="144" spans="1:33" ht="12"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1"/>
      <c r="V144" s="161"/>
      <c r="W144" s="161"/>
      <c r="X144" s="161"/>
      <c r="Y144" s="161"/>
      <c r="Z144" s="161"/>
      <c r="AA144" s="161"/>
      <c r="AB144" s="161"/>
      <c r="AC144" s="161"/>
      <c r="AD144" s="161"/>
      <c r="AE144" s="161"/>
      <c r="AF144" s="161"/>
      <c r="AG144" s="161"/>
    </row>
    <row r="145" spans="1:33" ht="12"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1"/>
      <c r="V145" s="161"/>
      <c r="W145" s="161"/>
      <c r="X145" s="161"/>
      <c r="Y145" s="161"/>
      <c r="Z145" s="161"/>
      <c r="AA145" s="161"/>
      <c r="AB145" s="161"/>
      <c r="AC145" s="161"/>
      <c r="AD145" s="161"/>
      <c r="AE145" s="161"/>
      <c r="AF145" s="161"/>
      <c r="AG145" s="161"/>
    </row>
    <row r="146" spans="1:33" ht="12"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1"/>
      <c r="V146" s="161"/>
      <c r="W146" s="161"/>
      <c r="X146" s="161"/>
      <c r="Y146" s="161"/>
      <c r="Z146" s="161"/>
      <c r="AA146" s="161"/>
      <c r="AB146" s="161"/>
      <c r="AC146" s="161"/>
      <c r="AD146" s="161"/>
      <c r="AE146" s="161"/>
      <c r="AF146" s="161"/>
      <c r="AG146" s="161"/>
    </row>
    <row r="147" spans="1:33" ht="12"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1"/>
      <c r="V147" s="161"/>
      <c r="W147" s="161"/>
      <c r="X147" s="161"/>
      <c r="Y147" s="161"/>
      <c r="Z147" s="161"/>
      <c r="AA147" s="161"/>
      <c r="AB147" s="161"/>
      <c r="AC147" s="161"/>
      <c r="AD147" s="161"/>
      <c r="AE147" s="161"/>
      <c r="AF147" s="161"/>
      <c r="AG147" s="161"/>
    </row>
    <row r="148" spans="1:33" ht="12"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1"/>
      <c r="V148" s="161"/>
      <c r="W148" s="161"/>
      <c r="X148" s="161"/>
      <c r="Y148" s="161"/>
      <c r="Z148" s="161"/>
      <c r="AA148" s="161"/>
      <c r="AB148" s="161"/>
      <c r="AC148" s="161"/>
      <c r="AD148" s="161"/>
      <c r="AE148" s="161"/>
      <c r="AF148" s="161"/>
      <c r="AG148" s="161"/>
    </row>
    <row r="149" spans="1:33" ht="12"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1"/>
      <c r="V149" s="161"/>
      <c r="W149" s="161"/>
      <c r="X149" s="161"/>
      <c r="Y149" s="161"/>
      <c r="Z149" s="161"/>
      <c r="AA149" s="161"/>
      <c r="AB149" s="161"/>
      <c r="AC149" s="161"/>
      <c r="AD149" s="161"/>
      <c r="AE149" s="161"/>
      <c r="AF149" s="161"/>
      <c r="AG149" s="161"/>
    </row>
    <row r="150" spans="1:33" ht="12"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1"/>
      <c r="V150" s="161"/>
      <c r="W150" s="161"/>
      <c r="X150" s="161"/>
      <c r="Y150" s="161"/>
      <c r="Z150" s="161"/>
      <c r="AA150" s="161"/>
      <c r="AB150" s="161"/>
      <c r="AC150" s="161"/>
      <c r="AD150" s="161"/>
      <c r="AE150" s="161"/>
      <c r="AF150" s="161"/>
      <c r="AG150" s="161"/>
    </row>
    <row r="151" spans="1:33" ht="12"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1"/>
      <c r="V151" s="161"/>
      <c r="W151" s="161"/>
      <c r="X151" s="161"/>
      <c r="Y151" s="161"/>
      <c r="Z151" s="161"/>
      <c r="AA151" s="161"/>
      <c r="AB151" s="161"/>
      <c r="AC151" s="161"/>
      <c r="AD151" s="161"/>
      <c r="AE151" s="161"/>
      <c r="AF151" s="161"/>
      <c r="AG151" s="161"/>
    </row>
    <row r="152" spans="1:33" ht="12"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1"/>
      <c r="V152" s="161"/>
      <c r="W152" s="161"/>
      <c r="X152" s="161"/>
      <c r="Y152" s="161"/>
      <c r="Z152" s="161"/>
      <c r="AA152" s="161"/>
      <c r="AB152" s="161"/>
      <c r="AC152" s="161"/>
      <c r="AD152" s="161"/>
      <c r="AE152" s="161"/>
      <c r="AF152" s="161"/>
      <c r="AG152" s="161"/>
    </row>
    <row r="153" spans="1:33" ht="12"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1"/>
      <c r="V153" s="161"/>
      <c r="W153" s="161"/>
      <c r="X153" s="161"/>
      <c r="Y153" s="161"/>
      <c r="Z153" s="161"/>
      <c r="AA153" s="161"/>
      <c r="AB153" s="161"/>
      <c r="AC153" s="161"/>
      <c r="AD153" s="161"/>
      <c r="AE153" s="161"/>
      <c r="AF153" s="161"/>
      <c r="AG153" s="161"/>
    </row>
    <row r="154" spans="1:33" ht="12"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1"/>
      <c r="V154" s="161"/>
      <c r="W154" s="161"/>
      <c r="X154" s="161"/>
      <c r="Y154" s="161"/>
      <c r="Z154" s="161"/>
      <c r="AA154" s="161"/>
      <c r="AB154" s="161"/>
      <c r="AC154" s="161"/>
      <c r="AD154" s="161"/>
      <c r="AE154" s="161"/>
      <c r="AF154" s="161"/>
      <c r="AG154" s="161"/>
    </row>
    <row r="155" spans="1:33" ht="12"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1"/>
      <c r="V155" s="161"/>
      <c r="W155" s="161"/>
      <c r="X155" s="161"/>
      <c r="Y155" s="161"/>
      <c r="Z155" s="161"/>
      <c r="AA155" s="161"/>
      <c r="AB155" s="161"/>
      <c r="AC155" s="161"/>
      <c r="AD155" s="161"/>
      <c r="AE155" s="161"/>
      <c r="AF155" s="161"/>
      <c r="AG155" s="161"/>
    </row>
    <row r="156" spans="1:33" ht="12"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1"/>
      <c r="V156" s="161"/>
      <c r="W156" s="161"/>
      <c r="X156" s="161"/>
      <c r="Y156" s="161"/>
      <c r="Z156" s="161"/>
      <c r="AA156" s="161"/>
      <c r="AB156" s="161"/>
      <c r="AC156" s="161"/>
      <c r="AD156" s="161"/>
      <c r="AE156" s="161"/>
      <c r="AF156" s="161"/>
      <c r="AG156" s="161"/>
    </row>
    <row r="157" spans="1:33" ht="12"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1"/>
      <c r="V157" s="161"/>
      <c r="W157" s="161"/>
      <c r="X157" s="161"/>
      <c r="Y157" s="161"/>
      <c r="Z157" s="161"/>
      <c r="AA157" s="161"/>
      <c r="AB157" s="161"/>
      <c r="AC157" s="161"/>
      <c r="AD157" s="161"/>
      <c r="AE157" s="161"/>
      <c r="AF157" s="161"/>
      <c r="AG157" s="161"/>
    </row>
    <row r="158" spans="1:33" ht="12"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1"/>
      <c r="V158" s="161"/>
      <c r="W158" s="161"/>
      <c r="X158" s="161"/>
      <c r="Y158" s="161"/>
      <c r="Z158" s="161"/>
      <c r="AA158" s="161"/>
      <c r="AB158" s="161"/>
      <c r="AC158" s="161"/>
      <c r="AD158" s="161"/>
      <c r="AE158" s="161"/>
      <c r="AF158" s="161"/>
      <c r="AG158" s="161"/>
    </row>
    <row r="159" spans="1:33" ht="12"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1"/>
      <c r="V159" s="161"/>
      <c r="W159" s="161"/>
      <c r="X159" s="161"/>
      <c r="Y159" s="161"/>
      <c r="Z159" s="161"/>
      <c r="AA159" s="161"/>
      <c r="AB159" s="161"/>
      <c r="AC159" s="161"/>
      <c r="AD159" s="161"/>
      <c r="AE159" s="161"/>
      <c r="AF159" s="161"/>
      <c r="AG159" s="161"/>
    </row>
    <row r="160" spans="1:33" ht="12"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1"/>
      <c r="V160" s="161"/>
      <c r="W160" s="161"/>
      <c r="X160" s="161"/>
      <c r="Y160" s="161"/>
      <c r="Z160" s="161"/>
      <c r="AA160" s="161"/>
      <c r="AB160" s="161"/>
      <c r="AC160" s="161"/>
      <c r="AD160" s="161"/>
      <c r="AE160" s="161"/>
      <c r="AF160" s="161"/>
      <c r="AG160" s="161"/>
    </row>
    <row r="161" spans="1:33" ht="12"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1"/>
      <c r="V161" s="161"/>
      <c r="W161" s="161"/>
      <c r="X161" s="161"/>
      <c r="Y161" s="161"/>
      <c r="Z161" s="161"/>
      <c r="AA161" s="161"/>
      <c r="AB161" s="161"/>
      <c r="AC161" s="161"/>
      <c r="AD161" s="161"/>
      <c r="AE161" s="161"/>
      <c r="AF161" s="161"/>
      <c r="AG161" s="161"/>
    </row>
    <row r="162" spans="1:33" ht="12"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1"/>
      <c r="V162" s="161"/>
      <c r="W162" s="161"/>
      <c r="X162" s="161"/>
      <c r="Y162" s="161"/>
      <c r="Z162" s="161"/>
      <c r="AA162" s="161"/>
      <c r="AB162" s="161"/>
      <c r="AC162" s="161"/>
      <c r="AD162" s="161"/>
      <c r="AE162" s="161"/>
      <c r="AF162" s="161"/>
      <c r="AG162" s="161"/>
    </row>
    <row r="163" spans="1:33" ht="12"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1"/>
      <c r="V163" s="161"/>
      <c r="W163" s="161"/>
      <c r="X163" s="161"/>
      <c r="Y163" s="161"/>
      <c r="Z163" s="161"/>
      <c r="AA163" s="161"/>
      <c r="AB163" s="161"/>
      <c r="AC163" s="161"/>
      <c r="AD163" s="161"/>
      <c r="AE163" s="161"/>
      <c r="AF163" s="161"/>
      <c r="AG163" s="161"/>
    </row>
    <row r="164" spans="1:33" ht="12"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1"/>
      <c r="V164" s="161"/>
      <c r="W164" s="161"/>
      <c r="X164" s="161"/>
      <c r="Y164" s="161"/>
      <c r="Z164" s="161"/>
      <c r="AA164" s="161"/>
      <c r="AB164" s="161"/>
      <c r="AC164" s="161"/>
      <c r="AD164" s="161"/>
      <c r="AE164" s="161"/>
      <c r="AF164" s="161"/>
      <c r="AG164" s="161"/>
    </row>
    <row r="165" spans="1:33" ht="12"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1"/>
      <c r="V165" s="161"/>
      <c r="W165" s="161"/>
      <c r="X165" s="161"/>
      <c r="Y165" s="161"/>
      <c r="Z165" s="161"/>
      <c r="AA165" s="161"/>
      <c r="AB165" s="161"/>
      <c r="AC165" s="161"/>
      <c r="AD165" s="161"/>
      <c r="AE165" s="161"/>
      <c r="AF165" s="161"/>
      <c r="AG165" s="161"/>
    </row>
    <row r="166" spans="1:33" ht="12"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1"/>
      <c r="V166" s="161"/>
      <c r="W166" s="161"/>
      <c r="X166" s="161"/>
      <c r="Y166" s="161"/>
      <c r="Z166" s="161"/>
      <c r="AA166" s="161"/>
      <c r="AB166" s="161"/>
      <c r="AC166" s="161"/>
      <c r="AD166" s="161"/>
      <c r="AE166" s="161"/>
      <c r="AF166" s="161"/>
      <c r="AG166" s="161"/>
    </row>
    <row r="167" spans="1:33" ht="12"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1"/>
      <c r="V167" s="161"/>
      <c r="W167" s="161"/>
      <c r="X167" s="161"/>
      <c r="Y167" s="161"/>
      <c r="Z167" s="161"/>
      <c r="AA167" s="161"/>
      <c r="AB167" s="161"/>
      <c r="AC167" s="161"/>
      <c r="AD167" s="161"/>
      <c r="AE167" s="161"/>
      <c r="AF167" s="161"/>
      <c r="AG167" s="161"/>
    </row>
    <row r="168" spans="1:33" ht="12"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1"/>
      <c r="V168" s="161"/>
      <c r="W168" s="161"/>
      <c r="X168" s="161"/>
      <c r="Y168" s="161"/>
      <c r="Z168" s="161"/>
      <c r="AA168" s="161"/>
      <c r="AB168" s="161"/>
      <c r="AC168" s="161"/>
      <c r="AD168" s="161"/>
      <c r="AE168" s="161"/>
      <c r="AF168" s="161"/>
      <c r="AG168" s="161"/>
    </row>
    <row r="169" spans="1:33" ht="12"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1"/>
      <c r="V169" s="161"/>
      <c r="W169" s="161"/>
      <c r="X169" s="161"/>
      <c r="Y169" s="161"/>
      <c r="Z169" s="161"/>
      <c r="AA169" s="161"/>
      <c r="AB169" s="161"/>
      <c r="AC169" s="161"/>
      <c r="AD169" s="161"/>
      <c r="AE169" s="161"/>
      <c r="AF169" s="161"/>
      <c r="AG169" s="161"/>
    </row>
    <row r="170" spans="1:33" ht="12"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1"/>
      <c r="V170" s="161"/>
      <c r="W170" s="161"/>
      <c r="X170" s="161"/>
      <c r="Y170" s="161"/>
      <c r="Z170" s="161"/>
      <c r="AA170" s="161"/>
      <c r="AB170" s="161"/>
      <c r="AC170" s="161"/>
      <c r="AD170" s="161"/>
      <c r="AE170" s="161"/>
      <c r="AF170" s="161"/>
      <c r="AG170" s="161"/>
    </row>
    <row r="171" spans="1:33" ht="12"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1"/>
      <c r="V171" s="161"/>
      <c r="W171" s="161"/>
      <c r="X171" s="161"/>
      <c r="Y171" s="161"/>
      <c r="Z171" s="161"/>
      <c r="AA171" s="161"/>
      <c r="AB171" s="161"/>
      <c r="AC171" s="161"/>
      <c r="AD171" s="161"/>
      <c r="AE171" s="161"/>
      <c r="AF171" s="161"/>
      <c r="AG171" s="161"/>
    </row>
    <row r="172" spans="1:33" ht="12"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1"/>
      <c r="V172" s="161"/>
      <c r="W172" s="161"/>
      <c r="X172" s="161"/>
      <c r="Y172" s="161"/>
      <c r="Z172" s="161"/>
      <c r="AA172" s="161"/>
      <c r="AB172" s="161"/>
      <c r="AC172" s="161"/>
      <c r="AD172" s="161"/>
      <c r="AE172" s="161"/>
      <c r="AF172" s="161"/>
      <c r="AG172" s="161"/>
    </row>
    <row r="173" spans="1:33" ht="12"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1"/>
      <c r="V173" s="161"/>
      <c r="W173" s="161"/>
      <c r="X173" s="161"/>
      <c r="Y173" s="161"/>
      <c r="Z173" s="161"/>
      <c r="AA173" s="161"/>
      <c r="AB173" s="161"/>
      <c r="AC173" s="161"/>
      <c r="AD173" s="161"/>
      <c r="AE173" s="161"/>
      <c r="AF173" s="161"/>
      <c r="AG173" s="161"/>
    </row>
    <row r="174" spans="1:33" ht="12"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1"/>
      <c r="V174" s="161"/>
      <c r="W174" s="161"/>
      <c r="X174" s="161"/>
      <c r="Y174" s="161"/>
      <c r="Z174" s="161"/>
      <c r="AA174" s="161"/>
      <c r="AB174" s="161"/>
      <c r="AC174" s="161"/>
      <c r="AD174" s="161"/>
      <c r="AE174" s="161"/>
      <c r="AF174" s="161"/>
      <c r="AG174" s="161"/>
    </row>
    <row r="175" spans="1:33" ht="12"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1"/>
      <c r="V175" s="161"/>
      <c r="W175" s="161"/>
      <c r="X175" s="161"/>
      <c r="Y175" s="161"/>
      <c r="Z175" s="161"/>
      <c r="AA175" s="161"/>
      <c r="AB175" s="161"/>
      <c r="AC175" s="161"/>
      <c r="AD175" s="161"/>
      <c r="AE175" s="161"/>
      <c r="AF175" s="161"/>
      <c r="AG175" s="161"/>
    </row>
    <row r="176" spans="1:33" ht="12"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1"/>
      <c r="V176" s="161"/>
      <c r="W176" s="161"/>
      <c r="X176" s="161"/>
      <c r="Y176" s="161"/>
      <c r="Z176" s="161"/>
      <c r="AA176" s="161"/>
      <c r="AB176" s="161"/>
      <c r="AC176" s="161"/>
      <c r="AD176" s="161"/>
      <c r="AE176" s="161"/>
      <c r="AF176" s="161"/>
      <c r="AG176" s="161"/>
    </row>
    <row r="177" spans="1:33" ht="12"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1"/>
      <c r="V177" s="161"/>
      <c r="W177" s="161"/>
      <c r="X177" s="161"/>
      <c r="Y177" s="161"/>
      <c r="Z177" s="161"/>
      <c r="AA177" s="161"/>
      <c r="AB177" s="161"/>
      <c r="AC177" s="161"/>
      <c r="AD177" s="161"/>
      <c r="AE177" s="161"/>
      <c r="AF177" s="161"/>
      <c r="AG177" s="161"/>
    </row>
    <row r="178" spans="1:33" ht="12"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1"/>
      <c r="V178" s="161"/>
      <c r="W178" s="161"/>
      <c r="X178" s="161"/>
      <c r="Y178" s="161"/>
      <c r="Z178" s="161"/>
      <c r="AA178" s="161"/>
      <c r="AB178" s="161"/>
      <c r="AC178" s="161"/>
      <c r="AD178" s="161"/>
      <c r="AE178" s="161"/>
      <c r="AF178" s="161"/>
      <c r="AG178" s="161"/>
    </row>
    <row r="179" spans="1:33" ht="12"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1"/>
      <c r="V179" s="161"/>
      <c r="W179" s="161"/>
      <c r="X179" s="161"/>
      <c r="Y179" s="161"/>
      <c r="Z179" s="161"/>
      <c r="AA179" s="161"/>
      <c r="AB179" s="161"/>
      <c r="AC179" s="161"/>
      <c r="AD179" s="161"/>
      <c r="AE179" s="161"/>
      <c r="AF179" s="161"/>
      <c r="AG179" s="161"/>
    </row>
    <row r="180" spans="1:33" ht="12"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1"/>
      <c r="V180" s="161"/>
      <c r="W180" s="161"/>
      <c r="X180" s="161"/>
      <c r="Y180" s="161"/>
      <c r="Z180" s="161"/>
      <c r="AA180" s="161"/>
      <c r="AB180" s="161"/>
      <c r="AC180" s="161"/>
      <c r="AD180" s="161"/>
      <c r="AE180" s="161"/>
      <c r="AF180" s="161"/>
      <c r="AG180" s="161"/>
    </row>
    <row r="181" spans="1:33" ht="12"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1"/>
      <c r="V181" s="161"/>
      <c r="W181" s="161"/>
      <c r="X181" s="161"/>
      <c r="Y181" s="161"/>
      <c r="Z181" s="161"/>
      <c r="AA181" s="161"/>
      <c r="AB181" s="161"/>
      <c r="AC181" s="161"/>
      <c r="AD181" s="161"/>
      <c r="AE181" s="161"/>
      <c r="AF181" s="161"/>
      <c r="AG181" s="161"/>
    </row>
    <row r="182" spans="1:33" ht="12"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1"/>
      <c r="V182" s="161"/>
      <c r="W182" s="161"/>
      <c r="X182" s="161"/>
      <c r="Y182" s="161"/>
      <c r="Z182" s="161"/>
      <c r="AA182" s="161"/>
      <c r="AB182" s="161"/>
      <c r="AC182" s="161"/>
      <c r="AD182" s="161"/>
      <c r="AE182" s="161"/>
      <c r="AF182" s="161"/>
      <c r="AG182" s="161"/>
    </row>
    <row r="183" spans="1:33" ht="12"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1"/>
      <c r="V183" s="161"/>
      <c r="W183" s="161"/>
      <c r="X183" s="161"/>
      <c r="Y183" s="161"/>
      <c r="Z183" s="161"/>
      <c r="AA183" s="161"/>
      <c r="AB183" s="161"/>
      <c r="AC183" s="161"/>
      <c r="AD183" s="161"/>
      <c r="AE183" s="161"/>
      <c r="AF183" s="161"/>
      <c r="AG183" s="161"/>
    </row>
    <row r="184" spans="1:33" ht="12"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1"/>
      <c r="V184" s="161"/>
      <c r="W184" s="161"/>
      <c r="X184" s="161"/>
      <c r="Y184" s="161"/>
      <c r="Z184" s="161"/>
      <c r="AA184" s="161"/>
      <c r="AB184" s="161"/>
      <c r="AC184" s="161"/>
      <c r="AD184" s="161"/>
      <c r="AE184" s="161"/>
      <c r="AF184" s="161"/>
      <c r="AG184" s="161"/>
    </row>
    <row r="185" spans="1:33" ht="12"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1"/>
      <c r="V185" s="161"/>
      <c r="W185" s="161"/>
      <c r="X185" s="161"/>
      <c r="Y185" s="161"/>
      <c r="Z185" s="161"/>
      <c r="AA185" s="161"/>
      <c r="AB185" s="161"/>
      <c r="AC185" s="161"/>
      <c r="AD185" s="161"/>
      <c r="AE185" s="161"/>
      <c r="AF185" s="161"/>
      <c r="AG185" s="161"/>
    </row>
    <row r="186" spans="1:33" ht="12"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1"/>
      <c r="V186" s="161"/>
      <c r="W186" s="161"/>
      <c r="X186" s="161"/>
      <c r="Y186" s="161"/>
      <c r="Z186" s="161"/>
      <c r="AA186" s="161"/>
      <c r="AB186" s="161"/>
      <c r="AC186" s="161"/>
      <c r="AD186" s="161"/>
      <c r="AE186" s="161"/>
      <c r="AF186" s="161"/>
      <c r="AG186" s="161"/>
    </row>
    <row r="187" spans="1:33" ht="12"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1"/>
      <c r="V187" s="161"/>
      <c r="W187" s="161"/>
      <c r="X187" s="161"/>
      <c r="Y187" s="161"/>
      <c r="Z187" s="161"/>
      <c r="AA187" s="161"/>
      <c r="AB187" s="161"/>
      <c r="AC187" s="161"/>
      <c r="AD187" s="161"/>
      <c r="AE187" s="161"/>
      <c r="AF187" s="161"/>
      <c r="AG187" s="161"/>
    </row>
    <row r="188" spans="1:33" ht="12"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1"/>
      <c r="V188" s="161"/>
      <c r="W188" s="161"/>
      <c r="X188" s="161"/>
      <c r="Y188" s="161"/>
      <c r="Z188" s="161"/>
      <c r="AA188" s="161"/>
      <c r="AB188" s="161"/>
      <c r="AC188" s="161"/>
      <c r="AD188" s="161"/>
      <c r="AE188" s="161"/>
      <c r="AF188" s="161"/>
      <c r="AG188" s="161"/>
    </row>
    <row r="189" spans="1:33" ht="12"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1"/>
      <c r="V189" s="161"/>
      <c r="W189" s="161"/>
      <c r="X189" s="161"/>
      <c r="Y189" s="161"/>
      <c r="Z189" s="161"/>
      <c r="AA189" s="161"/>
      <c r="AB189" s="161"/>
      <c r="AC189" s="161"/>
      <c r="AD189" s="161"/>
      <c r="AE189" s="161"/>
      <c r="AF189" s="161"/>
      <c r="AG189" s="161"/>
    </row>
    <row r="190" spans="1:33" ht="12"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1"/>
      <c r="V190" s="161"/>
      <c r="W190" s="161"/>
      <c r="X190" s="161"/>
      <c r="Y190" s="161"/>
      <c r="Z190" s="161"/>
      <c r="AA190" s="161"/>
      <c r="AB190" s="161"/>
      <c r="AC190" s="161"/>
      <c r="AD190" s="161"/>
      <c r="AE190" s="161"/>
      <c r="AF190" s="161"/>
      <c r="AG190" s="161"/>
    </row>
    <row r="191" spans="1:33" ht="12"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1"/>
      <c r="V191" s="161"/>
      <c r="W191" s="161"/>
      <c r="X191" s="161"/>
      <c r="Y191" s="161"/>
      <c r="Z191" s="161"/>
      <c r="AA191" s="161"/>
      <c r="AB191" s="161"/>
      <c r="AC191" s="161"/>
      <c r="AD191" s="161"/>
      <c r="AE191" s="161"/>
      <c r="AF191" s="161"/>
      <c r="AG191" s="161"/>
    </row>
    <row r="192" spans="1:33" ht="12"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1"/>
      <c r="V192" s="161"/>
      <c r="W192" s="161"/>
      <c r="X192" s="161"/>
      <c r="Y192" s="161"/>
      <c r="Z192" s="161"/>
      <c r="AA192" s="161"/>
      <c r="AB192" s="161"/>
      <c r="AC192" s="161"/>
      <c r="AD192" s="161"/>
      <c r="AE192" s="161"/>
      <c r="AF192" s="161"/>
      <c r="AG192" s="161"/>
    </row>
    <row r="193" spans="1:33" ht="12"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1"/>
      <c r="V193" s="161"/>
      <c r="W193" s="161"/>
      <c r="X193" s="161"/>
      <c r="Y193" s="161"/>
      <c r="Z193" s="161"/>
      <c r="AA193" s="161"/>
      <c r="AB193" s="161"/>
      <c r="AC193" s="161"/>
      <c r="AD193" s="161"/>
      <c r="AE193" s="161"/>
      <c r="AF193" s="161"/>
      <c r="AG193" s="161"/>
    </row>
    <row r="194" spans="1:33" ht="12"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1"/>
      <c r="V194" s="161"/>
      <c r="W194" s="161"/>
      <c r="X194" s="161"/>
      <c r="Y194" s="161"/>
      <c r="Z194" s="161"/>
      <c r="AA194" s="161"/>
      <c r="AB194" s="161"/>
      <c r="AC194" s="161"/>
      <c r="AD194" s="161"/>
      <c r="AE194" s="161"/>
      <c r="AF194" s="161"/>
      <c r="AG194" s="161"/>
    </row>
    <row r="195" spans="1:33" ht="12"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1"/>
      <c r="V195" s="161"/>
      <c r="W195" s="161"/>
      <c r="X195" s="161"/>
      <c r="Y195" s="161"/>
      <c r="Z195" s="161"/>
      <c r="AA195" s="161"/>
      <c r="AB195" s="161"/>
      <c r="AC195" s="161"/>
      <c r="AD195" s="161"/>
      <c r="AE195" s="161"/>
      <c r="AF195" s="161"/>
      <c r="AG195" s="161"/>
    </row>
    <row r="196" spans="1:33" ht="12"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1"/>
      <c r="V196" s="161"/>
      <c r="W196" s="161"/>
      <c r="X196" s="161"/>
      <c r="Y196" s="161"/>
      <c r="Z196" s="161"/>
      <c r="AA196" s="161"/>
      <c r="AB196" s="161"/>
      <c r="AC196" s="161"/>
      <c r="AD196" s="161"/>
      <c r="AE196" s="161"/>
      <c r="AF196" s="161"/>
      <c r="AG196" s="161"/>
    </row>
    <row r="197" spans="1:33" ht="12"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1"/>
      <c r="V197" s="161"/>
      <c r="W197" s="161"/>
      <c r="X197" s="161"/>
      <c r="Y197" s="161"/>
      <c r="Z197" s="161"/>
      <c r="AA197" s="161"/>
      <c r="AB197" s="161"/>
      <c r="AC197" s="161"/>
      <c r="AD197" s="161"/>
      <c r="AE197" s="161"/>
      <c r="AF197" s="161"/>
      <c r="AG197" s="161"/>
    </row>
    <row r="198" spans="1:33" ht="12"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1"/>
      <c r="V198" s="161"/>
      <c r="W198" s="161"/>
      <c r="X198" s="161"/>
      <c r="Y198" s="161"/>
      <c r="Z198" s="161"/>
      <c r="AA198" s="161"/>
      <c r="AB198" s="161"/>
      <c r="AC198" s="161"/>
      <c r="AD198" s="161"/>
      <c r="AE198" s="161"/>
      <c r="AF198" s="161"/>
      <c r="AG198" s="161"/>
    </row>
    <row r="199" spans="1:33" ht="12"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1"/>
      <c r="V199" s="161"/>
      <c r="W199" s="161"/>
      <c r="X199" s="161"/>
      <c r="Y199" s="161"/>
      <c r="Z199" s="161"/>
      <c r="AA199" s="161"/>
      <c r="AB199" s="161"/>
      <c r="AC199" s="161"/>
      <c r="AD199" s="161"/>
      <c r="AE199" s="161"/>
      <c r="AF199" s="161"/>
      <c r="AG199" s="161"/>
    </row>
    <row r="200" spans="1:33" ht="12"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1"/>
      <c r="V200" s="161"/>
      <c r="W200" s="161"/>
      <c r="X200" s="161"/>
      <c r="Y200" s="161"/>
      <c r="Z200" s="161"/>
      <c r="AA200" s="161"/>
      <c r="AB200" s="161"/>
      <c r="AC200" s="161"/>
      <c r="AD200" s="161"/>
      <c r="AE200" s="161"/>
      <c r="AF200" s="161"/>
      <c r="AG200" s="161"/>
    </row>
    <row r="201" spans="1:33" ht="12"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1"/>
      <c r="V201" s="161"/>
      <c r="W201" s="161"/>
      <c r="X201" s="161"/>
      <c r="Y201" s="161"/>
      <c r="Z201" s="161"/>
      <c r="AA201" s="161"/>
      <c r="AB201" s="161"/>
      <c r="AC201" s="161"/>
      <c r="AD201" s="161"/>
      <c r="AE201" s="161"/>
      <c r="AF201" s="161"/>
      <c r="AG201" s="161"/>
    </row>
    <row r="202" spans="1:33" ht="12"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1"/>
      <c r="V202" s="161"/>
      <c r="W202" s="161"/>
      <c r="X202" s="161"/>
      <c r="Y202" s="161"/>
      <c r="Z202" s="161"/>
      <c r="AA202" s="161"/>
      <c r="AB202" s="161"/>
      <c r="AC202" s="161"/>
      <c r="AD202" s="161"/>
      <c r="AE202" s="161"/>
      <c r="AF202" s="161"/>
      <c r="AG202" s="161"/>
    </row>
    <row r="203" spans="1:33" ht="12"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1"/>
      <c r="V203" s="161"/>
      <c r="W203" s="161"/>
      <c r="X203" s="161"/>
      <c r="Y203" s="161"/>
      <c r="Z203" s="161"/>
      <c r="AA203" s="161"/>
      <c r="AB203" s="161"/>
      <c r="AC203" s="161"/>
      <c r="AD203" s="161"/>
      <c r="AE203" s="161"/>
      <c r="AF203" s="161"/>
      <c r="AG203" s="161"/>
    </row>
    <row r="204" spans="1:33" ht="12"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1"/>
      <c r="V204" s="161"/>
      <c r="W204" s="161"/>
      <c r="X204" s="161"/>
      <c r="Y204" s="161"/>
      <c r="Z204" s="161"/>
      <c r="AA204" s="161"/>
      <c r="AB204" s="161"/>
      <c r="AC204" s="161"/>
      <c r="AD204" s="161"/>
      <c r="AE204" s="161"/>
      <c r="AF204" s="161"/>
      <c r="AG204" s="161"/>
    </row>
    <row r="205" spans="1:33" ht="12"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1"/>
      <c r="V205" s="161"/>
      <c r="W205" s="161"/>
      <c r="X205" s="161"/>
      <c r="Y205" s="161"/>
      <c r="Z205" s="161"/>
      <c r="AA205" s="161"/>
      <c r="AB205" s="161"/>
      <c r="AC205" s="161"/>
      <c r="AD205" s="161"/>
      <c r="AE205" s="161"/>
      <c r="AF205" s="161"/>
      <c r="AG205" s="161"/>
    </row>
    <row r="206" spans="1:33" ht="12"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1"/>
      <c r="V206" s="161"/>
      <c r="W206" s="161"/>
      <c r="X206" s="161"/>
      <c r="Y206" s="161"/>
      <c r="Z206" s="161"/>
      <c r="AA206" s="161"/>
      <c r="AB206" s="161"/>
      <c r="AC206" s="161"/>
      <c r="AD206" s="161"/>
      <c r="AE206" s="161"/>
      <c r="AF206" s="161"/>
      <c r="AG206" s="161"/>
    </row>
    <row r="207" spans="1:33" ht="12"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1"/>
      <c r="V207" s="161"/>
      <c r="W207" s="161"/>
      <c r="X207" s="161"/>
      <c r="Y207" s="161"/>
      <c r="Z207" s="161"/>
      <c r="AA207" s="161"/>
      <c r="AB207" s="161"/>
      <c r="AC207" s="161"/>
      <c r="AD207" s="161"/>
      <c r="AE207" s="161"/>
      <c r="AF207" s="161"/>
      <c r="AG207" s="161"/>
    </row>
    <row r="208" spans="1:33" ht="12"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1"/>
      <c r="V208" s="161"/>
      <c r="W208" s="161"/>
      <c r="X208" s="161"/>
      <c r="Y208" s="161"/>
      <c r="Z208" s="161"/>
      <c r="AA208" s="161"/>
      <c r="AB208" s="161"/>
      <c r="AC208" s="161"/>
      <c r="AD208" s="161"/>
      <c r="AE208" s="161"/>
      <c r="AF208" s="161"/>
      <c r="AG208" s="161"/>
    </row>
    <row r="209" spans="1:33" ht="12"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1"/>
      <c r="V209" s="161"/>
      <c r="W209" s="161"/>
      <c r="X209" s="161"/>
      <c r="Y209" s="161"/>
      <c r="Z209" s="161"/>
      <c r="AA209" s="161"/>
      <c r="AB209" s="161"/>
      <c r="AC209" s="161"/>
      <c r="AD209" s="161"/>
      <c r="AE209" s="161"/>
      <c r="AF209" s="161"/>
      <c r="AG209" s="161"/>
    </row>
    <row r="210" spans="1:33" ht="12"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1"/>
      <c r="V210" s="161"/>
      <c r="W210" s="161"/>
      <c r="X210" s="161"/>
      <c r="Y210" s="161"/>
      <c r="Z210" s="161"/>
      <c r="AA210" s="161"/>
      <c r="AB210" s="161"/>
      <c r="AC210" s="161"/>
      <c r="AD210" s="161"/>
      <c r="AE210" s="161"/>
      <c r="AF210" s="161"/>
      <c r="AG210" s="161"/>
    </row>
    <row r="211" spans="1:33" ht="12"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1"/>
      <c r="V211" s="161"/>
      <c r="W211" s="161"/>
      <c r="X211" s="161"/>
      <c r="Y211" s="161"/>
      <c r="Z211" s="161"/>
      <c r="AA211" s="161"/>
      <c r="AB211" s="161"/>
      <c r="AC211" s="161"/>
      <c r="AD211" s="161"/>
      <c r="AE211" s="161"/>
      <c r="AF211" s="161"/>
      <c r="AG211" s="161"/>
    </row>
    <row r="212" spans="1:33" ht="12"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1"/>
      <c r="V212" s="161"/>
      <c r="W212" s="161"/>
      <c r="X212" s="161"/>
      <c r="Y212" s="161"/>
      <c r="Z212" s="161"/>
      <c r="AA212" s="161"/>
      <c r="AB212" s="161"/>
      <c r="AC212" s="161"/>
      <c r="AD212" s="161"/>
      <c r="AE212" s="161"/>
      <c r="AF212" s="161"/>
      <c r="AG212" s="161"/>
    </row>
    <row r="213" spans="1:33" ht="12"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1"/>
      <c r="V213" s="161"/>
      <c r="W213" s="161"/>
      <c r="X213" s="161"/>
      <c r="Y213" s="161"/>
      <c r="Z213" s="161"/>
      <c r="AA213" s="161"/>
      <c r="AB213" s="161"/>
      <c r="AC213" s="161"/>
      <c r="AD213" s="161"/>
      <c r="AE213" s="161"/>
      <c r="AF213" s="161"/>
      <c r="AG213" s="161"/>
    </row>
    <row r="214" spans="1:33" ht="12"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1"/>
      <c r="V214" s="161"/>
      <c r="W214" s="161"/>
      <c r="X214" s="161"/>
      <c r="Y214" s="161"/>
      <c r="Z214" s="161"/>
      <c r="AA214" s="161"/>
      <c r="AB214" s="161"/>
      <c r="AC214" s="161"/>
      <c r="AD214" s="161"/>
      <c r="AE214" s="161"/>
      <c r="AF214" s="161"/>
      <c r="AG214" s="161"/>
    </row>
    <row r="215" spans="1:33" ht="12"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1"/>
      <c r="V215" s="161"/>
      <c r="W215" s="161"/>
      <c r="X215" s="161"/>
      <c r="Y215" s="161"/>
      <c r="Z215" s="161"/>
      <c r="AA215" s="161"/>
      <c r="AB215" s="161"/>
      <c r="AC215" s="161"/>
      <c r="AD215" s="161"/>
      <c r="AE215" s="161"/>
      <c r="AF215" s="161"/>
      <c r="AG215" s="161"/>
    </row>
    <row r="216" spans="1:33" ht="12"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1"/>
      <c r="V216" s="161"/>
      <c r="W216" s="161"/>
      <c r="X216" s="161"/>
      <c r="Y216" s="161"/>
      <c r="Z216" s="161"/>
      <c r="AA216" s="161"/>
      <c r="AB216" s="161"/>
      <c r="AC216" s="161"/>
      <c r="AD216" s="161"/>
      <c r="AE216" s="161"/>
      <c r="AF216" s="161"/>
      <c r="AG216" s="161"/>
    </row>
    <row r="217" spans="1:33" ht="15.75" customHeight="1">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row>
    <row r="218" spans="1:33" ht="15.75" customHeight="1">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row>
    <row r="219" spans="1:33" ht="15.75" customHeight="1">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row>
    <row r="220" spans="1:33" ht="15.75" customHeight="1">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row>
    <row r="221" spans="1:33" ht="15.75" customHeight="1">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row>
    <row r="222" spans="1:33" ht="15.75" customHeight="1">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row>
    <row r="223" spans="1:33" ht="15.75" customHeight="1">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row>
    <row r="224" spans="1:33" ht="15.75" customHeight="1">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row>
    <row r="225" spans="1:33" ht="15.75" customHeight="1">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row>
    <row r="226" spans="1:33" ht="15.75" customHeight="1">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row>
    <row r="227" spans="1:33" ht="15.75" customHeight="1">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row>
    <row r="228" spans="1:33" ht="15.75" customHeight="1">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row>
    <row r="229" spans="1:33" ht="15.75" customHeight="1">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row>
    <row r="230" spans="1:33" ht="15.75" customHeight="1">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row>
    <row r="231" spans="1:33" ht="15.75" customHeight="1">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row>
    <row r="232" spans="1:33" ht="15.75" customHeight="1">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row>
    <row r="233" spans="1:33" ht="15.75" customHeight="1">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row>
    <row r="234" spans="1:33" ht="15.75" customHeight="1">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row>
    <row r="235" spans="1:33" ht="15.75" customHeight="1">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row>
    <row r="236" spans="1:33" ht="15.75" customHeight="1">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row>
    <row r="237" spans="1:33" ht="15.75" customHeight="1">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row>
    <row r="238" spans="1:33" ht="15.75" customHeight="1">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row>
    <row r="239" spans="1:33" ht="15.75" customHeight="1">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row>
    <row r="240" spans="1:33" ht="15.75" customHeight="1">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row>
    <row r="241" spans="1:33" ht="15.75" customHeight="1">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row>
    <row r="242" spans="1:33" ht="15.75" customHeight="1">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row>
    <row r="243" spans="1:33" ht="15.75" customHeight="1">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row>
    <row r="244" spans="1:33" ht="15.75" customHeight="1">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row>
    <row r="245" spans="1:33" ht="15.75" customHeight="1">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row>
    <row r="246" spans="1:33" ht="15.75" customHeight="1">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row>
    <row r="247" spans="1:33" ht="15.75" customHeight="1">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row>
    <row r="248" spans="1:33" ht="15.75" customHeight="1">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row>
    <row r="249" spans="1:33" ht="15.75" customHeight="1">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row>
    <row r="250" spans="1:33" ht="15.75" customHeight="1">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row>
    <row r="251" spans="1:33" ht="15.75" customHeight="1">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row>
    <row r="252" spans="1:33" ht="15.75" customHeight="1">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row>
    <row r="253" spans="1:33" ht="15.75" customHeight="1">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row>
    <row r="254" spans="1:33" ht="15.75" customHeight="1">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row>
    <row r="255" spans="1:33" ht="15.75" customHeight="1">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row>
    <row r="256" spans="1:33" ht="15.75" customHeight="1">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row>
    <row r="257" spans="1:33" ht="15.75" customHeight="1">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row>
    <row r="258" spans="1:33" ht="15.75" customHeight="1">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row>
    <row r="259" spans="1:33" ht="15.75" customHeight="1">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row>
    <row r="260" spans="1:33" ht="15.75" customHeight="1">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row>
    <row r="261" spans="1:33" ht="15.75" customHeight="1">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row>
    <row r="262" spans="1:33" ht="15.75" customHeight="1">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row>
    <row r="263" spans="1:33" ht="15.75" customHeight="1">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row>
    <row r="264" spans="1:33" ht="15.75" customHeight="1">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row>
    <row r="265" spans="1:33" ht="15.75" customHeight="1">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row>
    <row r="266" spans="1:33" ht="15.75" customHeight="1">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row>
    <row r="267" spans="1:33" ht="15.75" customHeight="1">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row>
    <row r="268" spans="1:33" ht="15.75" customHeight="1">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row>
    <row r="269" spans="1:33" ht="15.75" customHeight="1">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row>
    <row r="270" spans="1:33" ht="15.75" customHeight="1">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row>
    <row r="271" spans="1:33" ht="15.75" customHeight="1">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row>
    <row r="272" spans="1:33" ht="15.75" customHeight="1">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row>
    <row r="273" spans="1:33" ht="15.75" customHeight="1">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row>
    <row r="274" spans="1:33" ht="15.75" customHeight="1">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row>
    <row r="275" spans="1:33" ht="15.75" customHeight="1">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row>
    <row r="276" spans="1:33" ht="15.75" customHeight="1">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row>
    <row r="277" spans="1:33" ht="15.75" customHeight="1">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row>
    <row r="278" spans="1:33" ht="15.75" customHeight="1">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row>
    <row r="279" spans="1:33" ht="15.75" customHeight="1">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row>
    <row r="280" spans="1:33" ht="15.75" customHeight="1">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row>
    <row r="281" spans="1:33" ht="15.75" customHeight="1">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row>
    <row r="282" spans="1:33" ht="15.75" customHeight="1">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row>
    <row r="283" spans="1:33" ht="15.75" customHeight="1">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row>
    <row r="284" spans="1:33" ht="15.75" customHeight="1">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row>
    <row r="285" spans="1:33" ht="15.75" customHeight="1">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row>
    <row r="286" spans="1:33" ht="15.75" customHeight="1">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row>
    <row r="287" spans="1:33" ht="15.75" customHeight="1">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row>
    <row r="288" spans="1:33" ht="15.75" customHeight="1">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row>
    <row r="289" spans="1:33" ht="15.75" customHeight="1">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row>
    <row r="290" spans="1:33" ht="15.75" customHeight="1">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row>
    <row r="291" spans="1:33" ht="15.75" customHeight="1">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row>
    <row r="292" spans="1:33" ht="15.75" customHeight="1">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row>
    <row r="293" spans="1:33" ht="15.75" customHeight="1">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row>
    <row r="294" spans="1:33" ht="15.75" customHeight="1">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row>
    <row r="295" spans="1:33" ht="15.75" customHeight="1">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row>
    <row r="296" spans="1:33" ht="15.75" customHeight="1">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row>
    <row r="297" spans="1:33" ht="15.75" customHeight="1">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row>
    <row r="298" spans="1:33" ht="15.75" customHeight="1">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row>
    <row r="299" spans="1:33" ht="15.75" customHeight="1">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row>
    <row r="300" spans="1:33" ht="15.75" customHeight="1">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row>
    <row r="301" spans="1:33" ht="15.75" customHeight="1">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row>
    <row r="302" spans="1:33" ht="15.75" customHeight="1">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row>
    <row r="303" spans="1:33" ht="15.75" customHeight="1">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row>
    <row r="304" spans="1:33" ht="15.75" customHeight="1">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row>
    <row r="305" spans="1:33" ht="15.75" customHeight="1">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row>
    <row r="306" spans="1:33" ht="15.75" customHeight="1">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row>
    <row r="307" spans="1:33" ht="15.75" customHeight="1">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row>
    <row r="308" spans="1:33" ht="15.75" customHeight="1">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row>
    <row r="309" spans="1:33" ht="15.75" customHeight="1">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row>
    <row r="310" spans="1:33" ht="15.75" customHeight="1">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row>
    <row r="311" spans="1:33" ht="15.75" customHeight="1">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row>
    <row r="312" spans="1:33" ht="15.75" customHeight="1">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row>
    <row r="313" spans="1:33" ht="15.75" customHeight="1">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row>
    <row r="314" spans="1:33" ht="15.75" customHeight="1">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row>
    <row r="315" spans="1:33" ht="15.75" customHeight="1">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row>
    <row r="316" spans="1:33" ht="15.75" customHeight="1">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row>
    <row r="317" spans="1:33" ht="15.75" customHeight="1">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row>
    <row r="318" spans="1:33" ht="15.75" customHeight="1">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row>
    <row r="319" spans="1:33" ht="15.75" customHeight="1">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row>
    <row r="320" spans="1:33" ht="15.75" customHeight="1">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row>
    <row r="321" spans="1:33" ht="15.75" customHeight="1">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row>
    <row r="322" spans="1:33" ht="15.75" customHeight="1">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row>
    <row r="323" spans="1:33" ht="15.75" customHeight="1">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row>
    <row r="324" spans="1:33" ht="15.75" customHeight="1">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row>
    <row r="325" spans="1:33" ht="15.75" customHeight="1">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row>
    <row r="326" spans="1:33" ht="15.75" customHeight="1">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row>
    <row r="327" spans="1:33" ht="15.75" customHeight="1">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row>
    <row r="328" spans="1:33" ht="15.75" customHeight="1">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row>
    <row r="329" spans="1:33" ht="15.75" customHeight="1">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row>
    <row r="330" spans="1:33" ht="15.75" customHeight="1">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row>
    <row r="331" spans="1:33" ht="15.75" customHeight="1">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row>
    <row r="332" spans="1:33" ht="15.75" customHeight="1">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row>
    <row r="333" spans="1:33" ht="15.75" customHeight="1">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row>
    <row r="334" spans="1:33" ht="15.75" customHeight="1">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row>
    <row r="335" spans="1:33" ht="15.75" customHeight="1">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row>
    <row r="336" spans="1:33" ht="15.75" customHeight="1">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row>
    <row r="337" spans="1:33" ht="15.75" customHeight="1">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row>
    <row r="338" spans="1:33" ht="15.75" customHeight="1">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row>
    <row r="339" spans="1:33" ht="15.75" customHeight="1">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row>
    <row r="340" spans="1:33" ht="15.75" customHeight="1">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row>
    <row r="341" spans="1:33" ht="15.75" customHeight="1">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row>
    <row r="342" spans="1:33" ht="15.75" customHeight="1">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row>
    <row r="343" spans="1:33" ht="15.75" customHeight="1">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row>
    <row r="344" spans="1:33" ht="15.75" customHeight="1">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row>
    <row r="345" spans="1:33" ht="15.75" customHeight="1">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row>
    <row r="346" spans="1:33" ht="15.75" customHeight="1">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row>
    <row r="347" spans="1:33" ht="15.75" customHeight="1">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row>
    <row r="348" spans="1:33" ht="15.75" customHeight="1">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row>
    <row r="349" spans="1:33" ht="15.75" customHeight="1">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row>
    <row r="350" spans="1:33" ht="15.75" customHeight="1">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row>
    <row r="351" spans="1:33" ht="15.75" customHeight="1">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row>
    <row r="352" spans="1:33" ht="15.75" customHeight="1">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row>
    <row r="353" spans="1:33" ht="15.75" customHeight="1">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row>
    <row r="354" spans="1:33" ht="15.75" customHeight="1">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row>
    <row r="355" spans="1:33" ht="15.75" customHeight="1">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row>
    <row r="356" spans="1:33" ht="15.75" customHeight="1">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row>
    <row r="357" spans="1:33" ht="15.75" customHeight="1">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row>
    <row r="358" spans="1:33" ht="15.75" customHeight="1">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row>
    <row r="359" spans="1:33" ht="15.75" customHeight="1">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row>
    <row r="360" spans="1:33" ht="15.75" customHeight="1">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row>
    <row r="361" spans="1:33" ht="15.75" customHeight="1">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row>
    <row r="362" spans="1:33" ht="15.75" customHeight="1">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row>
    <row r="363" spans="1:33" ht="15.75" customHeight="1">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row>
    <row r="364" spans="1:33" ht="15.75" customHeight="1">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row>
    <row r="365" spans="1:33" ht="15.75" customHeight="1">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row>
    <row r="366" spans="1:33" ht="15.75" customHeight="1">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row>
    <row r="367" spans="1:33" ht="15.75" customHeight="1">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row>
    <row r="368" spans="1:33" ht="15.75" customHeight="1">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row>
    <row r="369" spans="1:33" ht="15.75" customHeight="1">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row>
    <row r="370" spans="1:33" ht="15.75" customHeight="1">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row>
    <row r="371" spans="1:33" ht="15.75" customHeight="1">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row>
    <row r="372" spans="1:33" ht="15.75" customHeight="1">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row>
    <row r="373" spans="1:33" ht="15.75" customHeight="1">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row>
    <row r="374" spans="1:33" ht="15.75" customHeight="1">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row>
    <row r="375" spans="1:33" ht="15.75" customHeight="1">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row>
    <row r="376" spans="1:33" ht="15.75" customHeight="1">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row>
    <row r="377" spans="1:33" ht="15.75" customHeight="1">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row>
    <row r="378" spans="1:33" ht="15.75" customHeight="1">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row>
    <row r="379" spans="1:33" ht="15.75" customHeight="1">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row>
    <row r="380" spans="1:33" ht="15.75" customHeight="1">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row>
    <row r="381" spans="1:33" ht="15.75" customHeight="1">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row>
    <row r="382" spans="1:33" ht="15.75" customHeight="1">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row>
    <row r="383" spans="1:33" ht="15.75" customHeight="1">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row>
    <row r="384" spans="1:33" ht="15.75" customHeight="1">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row>
    <row r="385" spans="1:33" ht="15.75" customHeight="1">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row>
    <row r="386" spans="1:33" ht="15.75" customHeight="1">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row>
    <row r="387" spans="1:33" ht="15.75" customHeight="1">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row>
    <row r="388" spans="1:33" ht="15.75" customHeight="1">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row>
    <row r="389" spans="1:33" ht="15.75" customHeight="1">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row>
    <row r="390" spans="1:33" ht="15.75" customHeight="1">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row>
    <row r="391" spans="1:33" ht="15.75" customHeight="1">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row>
    <row r="392" spans="1:33" ht="15.75" customHeight="1">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row>
    <row r="393" spans="1:33" ht="15.75" customHeight="1">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row>
    <row r="394" spans="1:33" ht="15.75" customHeight="1">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row>
    <row r="395" spans="1:33" ht="15.75" customHeight="1">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row>
    <row r="396" spans="1:33" ht="15.75" customHeight="1">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row>
    <row r="397" spans="1:33" ht="15.75" customHeight="1">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row>
    <row r="398" spans="1:33" ht="15.75" customHeight="1">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row>
    <row r="399" spans="1:33" ht="15.75" customHeight="1">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row>
    <row r="400" spans="1:33" ht="15.75" customHeight="1">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row>
    <row r="401" spans="1:33" ht="15.75" customHeight="1">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row>
    <row r="402" spans="1:33" ht="15.75" customHeight="1">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row>
    <row r="403" spans="1:33" ht="15.75" customHeight="1">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row>
    <row r="404" spans="1:33" ht="15.75" customHeight="1">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row>
    <row r="405" spans="1:33" ht="15.75" customHeight="1">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row>
    <row r="406" spans="1:33" ht="15.75" customHeight="1">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row>
    <row r="407" spans="1:33" ht="15.75" customHeight="1">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row>
    <row r="408" spans="1:33" ht="15.75" customHeight="1">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row>
    <row r="409" spans="1:33" ht="15.75" customHeight="1">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row>
    <row r="410" spans="1:33" ht="15.75" customHeight="1">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row>
    <row r="411" spans="1:33" ht="15.75" customHeight="1">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row>
    <row r="412" spans="1:33" ht="15.75" customHeight="1">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row>
    <row r="413" spans="1:33" ht="15.75" customHeight="1">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row>
    <row r="414" spans="1:33" ht="15.75" customHeight="1">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row>
    <row r="415" spans="1:33" ht="15.75" customHeight="1">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row>
    <row r="416" spans="1:33" ht="15.75" customHeight="1">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row>
    <row r="417" spans="1:33" ht="15.75" customHeight="1">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row>
    <row r="418" spans="1:33" ht="15.75" customHeight="1">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row>
    <row r="419" spans="1:33" ht="15.75" customHeight="1">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row>
    <row r="420" spans="1:33" ht="15.75" customHeight="1">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row>
    <row r="421" spans="1:33" ht="15.75" customHeight="1">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row>
    <row r="422" spans="1:33" ht="15.75" customHeight="1">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row>
    <row r="423" spans="1:33" ht="15.75" customHeight="1">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row>
    <row r="424" spans="1:33" ht="15.75" customHeight="1">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row>
    <row r="425" spans="1:33" ht="15.75" customHeight="1">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row>
    <row r="426" spans="1:33" ht="15.75" customHeight="1">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row>
    <row r="427" spans="1:33" ht="15.75" customHeight="1">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row>
    <row r="428" spans="1:33" ht="15.75" customHeight="1">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row>
    <row r="429" spans="1:33" ht="15.75" customHeight="1">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row>
    <row r="430" spans="1:33" ht="15.75" customHeight="1">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row>
    <row r="431" spans="1:33" ht="15.75" customHeight="1">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row>
    <row r="432" spans="1:33" ht="15.75" customHeight="1">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row>
    <row r="433" spans="1:33" ht="15.75" customHeight="1">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row>
    <row r="434" spans="1:33" ht="15.75" customHeight="1">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row>
    <row r="435" spans="1:33" ht="15.75" customHeight="1">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row>
    <row r="436" spans="1:33" ht="15.75" customHeight="1">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row>
    <row r="437" spans="1:33" ht="15.75" customHeight="1">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row>
    <row r="438" spans="1:33" ht="15.75" customHeight="1">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row>
    <row r="439" spans="1:33" ht="15.75" customHeight="1">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row>
    <row r="440" spans="1:33" ht="15.75" customHeight="1">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row>
    <row r="441" spans="1:33" ht="15.75" customHeight="1">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row>
    <row r="442" spans="1:33" ht="15.75" customHeight="1">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row>
    <row r="443" spans="1:33" ht="15.75" customHeight="1">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row>
    <row r="444" spans="1:33" ht="15.75" customHeight="1">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row>
    <row r="445" spans="1:33" ht="15.75" customHeight="1">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row>
    <row r="446" spans="1:33" ht="15.75" customHeight="1">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row>
    <row r="447" spans="1:33" ht="15.75" customHeight="1">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row>
    <row r="448" spans="1:33" ht="15.75" customHeight="1">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row>
    <row r="449" spans="1:33" ht="15.75" customHeight="1">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row>
    <row r="450" spans="1:33" ht="15.75" customHeight="1">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row>
    <row r="451" spans="1:33" ht="15.75" customHeight="1">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row>
    <row r="452" spans="1:33" ht="15.75" customHeight="1">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row>
    <row r="453" spans="1:33" ht="15.75" customHeight="1">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row>
    <row r="454" spans="1:33" ht="15.75" customHeight="1">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row>
    <row r="455" spans="1:33" ht="15.75" customHeight="1">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row>
    <row r="456" spans="1:33" ht="15.75" customHeight="1">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row>
    <row r="457" spans="1:33" ht="15.75" customHeight="1">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row>
    <row r="458" spans="1:33" ht="15.75" customHeight="1">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row>
    <row r="459" spans="1:33" ht="15.75" customHeight="1">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row>
    <row r="460" spans="1:33" ht="15.75" customHeight="1">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row>
    <row r="461" spans="1:33" ht="15.75" customHeight="1">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row>
    <row r="462" spans="1:33" ht="15.75" customHeight="1">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row>
    <row r="463" spans="1:33" ht="15.75" customHeight="1">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row>
    <row r="464" spans="1:33" ht="15.75" customHeight="1">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row>
    <row r="465" spans="1:33" ht="15.75" customHeight="1">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row>
    <row r="466" spans="1:33" ht="15.75" customHeight="1">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row>
    <row r="467" spans="1:33" ht="15.75" customHeight="1">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row>
    <row r="468" spans="1:33" ht="15.75" customHeight="1">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row>
    <row r="469" spans="1:33" ht="15.75" customHeight="1">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row>
    <row r="470" spans="1:33" ht="15.75" customHeight="1">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row>
    <row r="471" spans="1:33" ht="15.75" customHeight="1">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row>
    <row r="472" spans="1:33" ht="15.75" customHeight="1">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row>
    <row r="473" spans="1:33" ht="15.75" customHeight="1">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row>
    <row r="474" spans="1:33" ht="15.75" customHeight="1">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row>
    <row r="475" spans="1:33" ht="15.75" customHeight="1">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row>
    <row r="476" spans="1:33" ht="15.75" customHeight="1">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row>
    <row r="477" spans="1:33" ht="15.75" customHeight="1">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row>
    <row r="478" spans="1:33" ht="15.75" customHeight="1">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row>
    <row r="479" spans="1:33" ht="15.75" customHeight="1">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row>
    <row r="480" spans="1:33" ht="15.75" customHeight="1">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row>
    <row r="481" spans="1:33" ht="15.75" customHeight="1">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row>
    <row r="482" spans="1:33" ht="15.75" customHeight="1">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row>
    <row r="483" spans="1:33" ht="15.75" customHeight="1">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row>
    <row r="484" spans="1:33" ht="15.75" customHeight="1">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row>
    <row r="485" spans="1:33" ht="15.75" customHeight="1">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row>
    <row r="486" spans="1:33" ht="15.75" customHeight="1">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row>
    <row r="487" spans="1:33" ht="15.75" customHeight="1">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row>
    <row r="488" spans="1:33" ht="15.75" customHeight="1">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row>
    <row r="489" spans="1:33" ht="15.75" customHeight="1">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row>
    <row r="490" spans="1:33" ht="15.75" customHeight="1">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row>
    <row r="491" spans="1:33" ht="15.75" customHeight="1">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row>
    <row r="492" spans="1:33" ht="15.75" customHeight="1">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row>
    <row r="493" spans="1:33" ht="15.75" customHeight="1">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row>
    <row r="494" spans="1:33" ht="15.75" customHeight="1">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row>
    <row r="495" spans="1:33" ht="15.75" customHeight="1">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row>
    <row r="496" spans="1:33" ht="15.75" customHeight="1">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row>
    <row r="497" spans="1:33" ht="15.75" customHeight="1">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row>
    <row r="498" spans="1:33" ht="15.75" customHeight="1">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row>
    <row r="499" spans="1:33" ht="15.75" customHeight="1">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row>
    <row r="500" spans="1:33" ht="15.75" customHeight="1">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row>
    <row r="501" spans="1:33" ht="15.75" customHeight="1">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row>
    <row r="502" spans="1:33" ht="15.75" customHeight="1">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row>
    <row r="503" spans="1:33" ht="15.75" customHeight="1">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row>
    <row r="504" spans="1:33" ht="15.75" customHeight="1">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row>
    <row r="505" spans="1:33" ht="15.75" customHeight="1">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row>
    <row r="506" spans="1:33" ht="15.75" customHeight="1">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row>
    <row r="507" spans="1:33" ht="15.75" customHeight="1">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row>
    <row r="508" spans="1:33" ht="15.75" customHeight="1">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row>
    <row r="509" spans="1:33" ht="15.75" customHeight="1">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row>
    <row r="510" spans="1:33" ht="15.75" customHeight="1">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row>
    <row r="511" spans="1:33" ht="15.75" customHeight="1">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row>
    <row r="512" spans="1:33" ht="15.75" customHeight="1">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row>
    <row r="513" spans="1:33" ht="15.75" customHeight="1">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row>
    <row r="514" spans="1:33" ht="15.75" customHeight="1">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row>
    <row r="515" spans="1:33" ht="15.75" customHeight="1">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row>
    <row r="516" spans="1:33" ht="15.75" customHeight="1">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row>
    <row r="517" spans="1:33" ht="15.75" customHeight="1">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row>
    <row r="518" spans="1:33" ht="15.75" customHeight="1">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row>
    <row r="519" spans="1:33" ht="15.75" customHeight="1">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row>
    <row r="520" spans="1:33" ht="15.75" customHeight="1">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row>
    <row r="521" spans="1:33" ht="15.75" customHeight="1">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row>
    <row r="522" spans="1:33" ht="15.75" customHeight="1">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row>
    <row r="523" spans="1:33" ht="15.75" customHeight="1">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row>
    <row r="524" spans="1:33" ht="15.75" customHeight="1">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row>
    <row r="525" spans="1:33" ht="15.75" customHeight="1">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row>
    <row r="526" spans="1:33" ht="15.75" customHeight="1">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row>
    <row r="527" spans="1:33" ht="15.75" customHeight="1">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row>
    <row r="528" spans="1:33" ht="15.75" customHeight="1">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row>
    <row r="529" spans="1:33" ht="15.75" customHeight="1">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row>
    <row r="530" spans="1:33" ht="15.75" customHeight="1">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row>
    <row r="531" spans="1:33" ht="15.75" customHeight="1">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row>
    <row r="532" spans="1:33" ht="15.75" customHeight="1">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row>
    <row r="533" spans="1:33" ht="15.75" customHeight="1">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row>
    <row r="534" spans="1:33" ht="15.75" customHeight="1">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row>
    <row r="535" spans="1:33" ht="15.75" customHeight="1">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row>
    <row r="536" spans="1:33" ht="15.75" customHeight="1">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row>
    <row r="537" spans="1:33" ht="15.75" customHeight="1">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row>
    <row r="538" spans="1:33" ht="15.75" customHeight="1">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row>
    <row r="539" spans="1:33" ht="15.75" customHeight="1">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row>
    <row r="540" spans="1:33" ht="15.75" customHeight="1">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row>
    <row r="541" spans="1:33" ht="15.75" customHeight="1">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row>
    <row r="542" spans="1:33" ht="15.75" customHeight="1">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row>
    <row r="543" spans="1:33" ht="15.75" customHeight="1">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row>
    <row r="544" spans="1:33" ht="15.75" customHeight="1">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row>
    <row r="545" spans="1:33" ht="15.75" customHeight="1">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row>
    <row r="546" spans="1:33" ht="15.75" customHeight="1">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row>
    <row r="547" spans="1:33" ht="15.75" customHeight="1">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row>
    <row r="548" spans="1:33" ht="15.75" customHeight="1">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c r="AA548" s="161"/>
      <c r="AB548" s="161"/>
      <c r="AC548" s="161"/>
      <c r="AD548" s="161"/>
      <c r="AE548" s="161"/>
      <c r="AF548" s="161"/>
      <c r="AG548" s="161"/>
    </row>
    <row r="549" spans="1:33" ht="15.75" customHeight="1">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row>
    <row r="550" spans="1:33" ht="15.75" customHeight="1">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1"/>
      <c r="AC550" s="161"/>
      <c r="AD550" s="161"/>
      <c r="AE550" s="161"/>
      <c r="AF550" s="161"/>
      <c r="AG550" s="161"/>
    </row>
    <row r="551" spans="1:33" ht="15.75" customHeight="1">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1"/>
      <c r="AC551" s="161"/>
      <c r="AD551" s="161"/>
      <c r="AE551" s="161"/>
      <c r="AF551" s="161"/>
      <c r="AG551" s="161"/>
    </row>
    <row r="552" spans="1:33" ht="15.75" customHeight="1">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row>
    <row r="553" spans="1:33" ht="15.75" customHeight="1">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1"/>
      <c r="AC553" s="161"/>
      <c r="AD553" s="161"/>
      <c r="AE553" s="161"/>
      <c r="AF553" s="161"/>
      <c r="AG553" s="161"/>
    </row>
    <row r="554" spans="1:33" ht="15.75" customHeight="1">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c r="AA554" s="161"/>
      <c r="AB554" s="161"/>
      <c r="AC554" s="161"/>
      <c r="AD554" s="161"/>
      <c r="AE554" s="161"/>
      <c r="AF554" s="161"/>
      <c r="AG554" s="161"/>
    </row>
    <row r="555" spans="1:33" ht="15.75" customHeight="1">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row>
    <row r="556" spans="1:33" ht="15.75" customHeight="1">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c r="AA556" s="161"/>
      <c r="AB556" s="161"/>
      <c r="AC556" s="161"/>
      <c r="AD556" s="161"/>
      <c r="AE556" s="161"/>
      <c r="AF556" s="161"/>
      <c r="AG556" s="161"/>
    </row>
    <row r="557" spans="1:33" ht="15.75" customHeight="1">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c r="AC557" s="161"/>
      <c r="AD557" s="161"/>
      <c r="AE557" s="161"/>
      <c r="AF557" s="161"/>
      <c r="AG557" s="161"/>
    </row>
    <row r="558" spans="1:33" ht="15.75" customHeight="1">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c r="AA558" s="161"/>
      <c r="AB558" s="161"/>
      <c r="AC558" s="161"/>
      <c r="AD558" s="161"/>
      <c r="AE558" s="161"/>
      <c r="AF558" s="161"/>
      <c r="AG558" s="161"/>
    </row>
    <row r="559" spans="1:33" ht="15.75" customHeight="1">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c r="AA559" s="161"/>
      <c r="AB559" s="161"/>
      <c r="AC559" s="161"/>
      <c r="AD559" s="161"/>
      <c r="AE559" s="161"/>
      <c r="AF559" s="161"/>
      <c r="AG559" s="161"/>
    </row>
    <row r="560" spans="1:33" ht="15.75" customHeight="1">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row>
    <row r="561" spans="1:33" ht="15.75" customHeight="1">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c r="AA561" s="161"/>
      <c r="AB561" s="161"/>
      <c r="AC561" s="161"/>
      <c r="AD561" s="161"/>
      <c r="AE561" s="161"/>
      <c r="AF561" s="161"/>
      <c r="AG561" s="161"/>
    </row>
    <row r="562" spans="1:33" ht="15.75" customHeight="1">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c r="AA562" s="161"/>
      <c r="AB562" s="161"/>
      <c r="AC562" s="161"/>
      <c r="AD562" s="161"/>
      <c r="AE562" s="161"/>
      <c r="AF562" s="161"/>
      <c r="AG562" s="161"/>
    </row>
    <row r="563" spans="1:33" ht="15.75" customHeight="1">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c r="AA563" s="161"/>
      <c r="AB563" s="161"/>
      <c r="AC563" s="161"/>
      <c r="AD563" s="161"/>
      <c r="AE563" s="161"/>
      <c r="AF563" s="161"/>
      <c r="AG563" s="161"/>
    </row>
    <row r="564" spans="1:33" ht="15.75" customHeight="1">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c r="AA564" s="161"/>
      <c r="AB564" s="161"/>
      <c r="AC564" s="161"/>
      <c r="AD564" s="161"/>
      <c r="AE564" s="161"/>
      <c r="AF564" s="161"/>
      <c r="AG564" s="161"/>
    </row>
    <row r="565" spans="1:33" ht="15.75" customHeight="1">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row>
    <row r="566" spans="1:33" ht="15.75" customHeight="1">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row>
    <row r="567" spans="1:33" ht="15.75" customHeight="1">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row>
    <row r="568" spans="1:33" ht="15.75" customHeight="1">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row>
    <row r="569" spans="1:33" ht="15.75" customHeight="1">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row>
    <row r="570" spans="1:33" ht="15.75" customHeight="1">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row>
    <row r="571" spans="1:33" ht="15.75" customHeight="1">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row>
    <row r="572" spans="1:33" ht="15.75" customHeight="1">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c r="AA572" s="161"/>
      <c r="AB572" s="161"/>
      <c r="AC572" s="161"/>
      <c r="AD572" s="161"/>
      <c r="AE572" s="161"/>
      <c r="AF572" s="161"/>
      <c r="AG572" s="161"/>
    </row>
    <row r="573" spans="1:33" ht="15.75" customHeight="1">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c r="AA573" s="161"/>
      <c r="AB573" s="161"/>
      <c r="AC573" s="161"/>
      <c r="AD573" s="161"/>
      <c r="AE573" s="161"/>
      <c r="AF573" s="161"/>
      <c r="AG573" s="161"/>
    </row>
    <row r="574" spans="1:33" ht="15.75" customHeight="1">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c r="AA574" s="161"/>
      <c r="AB574" s="161"/>
      <c r="AC574" s="161"/>
      <c r="AD574" s="161"/>
      <c r="AE574" s="161"/>
      <c r="AF574" s="161"/>
      <c r="AG574" s="161"/>
    </row>
    <row r="575" spans="1:33" ht="15.75" customHeight="1">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c r="AA575" s="161"/>
      <c r="AB575" s="161"/>
      <c r="AC575" s="161"/>
      <c r="AD575" s="161"/>
      <c r="AE575" s="161"/>
      <c r="AF575" s="161"/>
      <c r="AG575" s="161"/>
    </row>
    <row r="576" spans="1:33" ht="15.75" customHeight="1">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row>
    <row r="577" spans="1:33" ht="15.75" customHeight="1">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c r="AA577" s="161"/>
      <c r="AB577" s="161"/>
      <c r="AC577" s="161"/>
      <c r="AD577" s="161"/>
      <c r="AE577" s="161"/>
      <c r="AF577" s="161"/>
      <c r="AG577" s="161"/>
    </row>
    <row r="578" spans="1:33" ht="15.75" customHeight="1">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c r="AA578" s="161"/>
      <c r="AB578" s="161"/>
      <c r="AC578" s="161"/>
      <c r="AD578" s="161"/>
      <c r="AE578" s="161"/>
      <c r="AF578" s="161"/>
      <c r="AG578" s="161"/>
    </row>
    <row r="579" spans="1:33" ht="15.75" customHeight="1">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c r="AA579" s="161"/>
      <c r="AB579" s="161"/>
      <c r="AC579" s="161"/>
      <c r="AD579" s="161"/>
      <c r="AE579" s="161"/>
      <c r="AF579" s="161"/>
      <c r="AG579" s="161"/>
    </row>
    <row r="580" spans="1:33" ht="15.75" customHeight="1">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c r="AA580" s="161"/>
      <c r="AB580" s="161"/>
      <c r="AC580" s="161"/>
      <c r="AD580" s="161"/>
      <c r="AE580" s="161"/>
      <c r="AF580" s="161"/>
      <c r="AG580" s="161"/>
    </row>
    <row r="581" spans="1:33" ht="15.75" customHeight="1">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row>
    <row r="582" spans="1:33" ht="15.75" customHeight="1">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row>
    <row r="583" spans="1:33" ht="15.75" customHeight="1">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c r="AA583" s="161"/>
      <c r="AB583" s="161"/>
      <c r="AC583" s="161"/>
      <c r="AD583" s="161"/>
      <c r="AE583" s="161"/>
      <c r="AF583" s="161"/>
      <c r="AG583" s="161"/>
    </row>
    <row r="584" spans="1:33" ht="15.75" customHeight="1">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c r="AA584" s="161"/>
      <c r="AB584" s="161"/>
      <c r="AC584" s="161"/>
      <c r="AD584" s="161"/>
      <c r="AE584" s="161"/>
      <c r="AF584" s="161"/>
      <c r="AG584" s="161"/>
    </row>
    <row r="585" spans="1:33" ht="15.75" customHeight="1">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c r="AA585" s="161"/>
      <c r="AB585" s="161"/>
      <c r="AC585" s="161"/>
      <c r="AD585" s="161"/>
      <c r="AE585" s="161"/>
      <c r="AF585" s="161"/>
      <c r="AG585" s="161"/>
    </row>
    <row r="586" spans="1:33" ht="15.75" customHeight="1">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row>
    <row r="587" spans="1:33" ht="15.75" customHeight="1">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c r="AA587" s="161"/>
      <c r="AB587" s="161"/>
      <c r="AC587" s="161"/>
      <c r="AD587" s="161"/>
      <c r="AE587" s="161"/>
      <c r="AF587" s="161"/>
      <c r="AG587" s="161"/>
    </row>
    <row r="588" spans="1:33" ht="15.75" customHeight="1">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c r="AA588" s="161"/>
      <c r="AB588" s="161"/>
      <c r="AC588" s="161"/>
      <c r="AD588" s="161"/>
      <c r="AE588" s="161"/>
      <c r="AF588" s="161"/>
      <c r="AG588" s="161"/>
    </row>
    <row r="589" spans="1:33" ht="15.75" customHeight="1">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row>
    <row r="590" spans="1:33" ht="15.75" customHeight="1">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row>
    <row r="591" spans="1:33" ht="15.75" customHeight="1">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row>
    <row r="592" spans="1:33" ht="15.75" customHeight="1">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c r="AA592" s="161"/>
      <c r="AB592" s="161"/>
      <c r="AC592" s="161"/>
      <c r="AD592" s="161"/>
      <c r="AE592" s="161"/>
      <c r="AF592" s="161"/>
      <c r="AG592" s="161"/>
    </row>
    <row r="593" spans="1:33" ht="15.75" customHeight="1">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c r="AA593" s="161"/>
      <c r="AB593" s="161"/>
      <c r="AC593" s="161"/>
      <c r="AD593" s="161"/>
      <c r="AE593" s="161"/>
      <c r="AF593" s="161"/>
      <c r="AG593" s="161"/>
    </row>
    <row r="594" spans="1:33" ht="15.75" customHeight="1">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c r="AA594" s="161"/>
      <c r="AB594" s="161"/>
      <c r="AC594" s="161"/>
      <c r="AD594" s="161"/>
      <c r="AE594" s="161"/>
      <c r="AF594" s="161"/>
      <c r="AG594" s="161"/>
    </row>
    <row r="595" spans="1:33" ht="15.75" customHeight="1">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c r="AA595" s="161"/>
      <c r="AB595" s="161"/>
      <c r="AC595" s="161"/>
      <c r="AD595" s="161"/>
      <c r="AE595" s="161"/>
      <c r="AF595" s="161"/>
      <c r="AG595" s="161"/>
    </row>
    <row r="596" spans="1:33" ht="15.75" customHeight="1">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c r="AA596" s="161"/>
      <c r="AB596" s="161"/>
      <c r="AC596" s="161"/>
      <c r="AD596" s="161"/>
      <c r="AE596" s="161"/>
      <c r="AF596" s="161"/>
      <c r="AG596" s="161"/>
    </row>
    <row r="597" spans="1:33" ht="15.75" customHeight="1">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c r="AA597" s="161"/>
      <c r="AB597" s="161"/>
      <c r="AC597" s="161"/>
      <c r="AD597" s="161"/>
      <c r="AE597" s="161"/>
      <c r="AF597" s="161"/>
      <c r="AG597" s="161"/>
    </row>
    <row r="598" spans="1:33" ht="15.75" customHeight="1">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c r="AA598" s="161"/>
      <c r="AB598" s="161"/>
      <c r="AC598" s="161"/>
      <c r="AD598" s="161"/>
      <c r="AE598" s="161"/>
      <c r="AF598" s="161"/>
      <c r="AG598" s="161"/>
    </row>
    <row r="599" spans="1:33" ht="15.75" customHeight="1">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c r="AA599" s="161"/>
      <c r="AB599" s="161"/>
      <c r="AC599" s="161"/>
      <c r="AD599" s="161"/>
      <c r="AE599" s="161"/>
      <c r="AF599" s="161"/>
      <c r="AG599" s="161"/>
    </row>
    <row r="600" spans="1:33" ht="15.75" customHeight="1">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c r="AA600" s="161"/>
      <c r="AB600" s="161"/>
      <c r="AC600" s="161"/>
      <c r="AD600" s="161"/>
      <c r="AE600" s="161"/>
      <c r="AF600" s="161"/>
      <c r="AG600" s="161"/>
    </row>
    <row r="601" spans="1:33" ht="15.75" customHeight="1">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c r="AA601" s="161"/>
      <c r="AB601" s="161"/>
      <c r="AC601" s="161"/>
      <c r="AD601" s="161"/>
      <c r="AE601" s="161"/>
      <c r="AF601" s="161"/>
      <c r="AG601" s="161"/>
    </row>
    <row r="602" spans="1:33" ht="15.75" customHeight="1">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row>
    <row r="603" spans="1:33" ht="15.75" customHeight="1">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row>
    <row r="604" spans="1:33" ht="15.75" customHeight="1">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row>
    <row r="605" spans="1:33" ht="15.75" customHeight="1">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row>
    <row r="606" spans="1:33" ht="15.75" customHeight="1">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row>
    <row r="607" spans="1:33" ht="15.75" customHeight="1">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row>
    <row r="608" spans="1:33" ht="15.75" customHeight="1">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c r="AA608" s="161"/>
      <c r="AB608" s="161"/>
      <c r="AC608" s="161"/>
      <c r="AD608" s="161"/>
      <c r="AE608" s="161"/>
      <c r="AF608" s="161"/>
      <c r="AG608" s="161"/>
    </row>
    <row r="609" spans="1:33" ht="15.75" customHeight="1">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c r="AA609" s="161"/>
      <c r="AB609" s="161"/>
      <c r="AC609" s="161"/>
      <c r="AD609" s="161"/>
      <c r="AE609" s="161"/>
      <c r="AF609" s="161"/>
      <c r="AG609" s="161"/>
    </row>
    <row r="610" spans="1:33" ht="15.75" customHeight="1">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c r="AA610" s="161"/>
      <c r="AB610" s="161"/>
      <c r="AC610" s="161"/>
      <c r="AD610" s="161"/>
      <c r="AE610" s="161"/>
      <c r="AF610" s="161"/>
      <c r="AG610" s="161"/>
    </row>
    <row r="611" spans="1:33" ht="15.75" customHeight="1">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c r="AA611" s="161"/>
      <c r="AB611" s="161"/>
      <c r="AC611" s="161"/>
      <c r="AD611" s="161"/>
      <c r="AE611" s="161"/>
      <c r="AF611" s="161"/>
      <c r="AG611" s="161"/>
    </row>
    <row r="612" spans="1:33" ht="15.75" customHeight="1">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c r="AA612" s="161"/>
      <c r="AB612" s="161"/>
      <c r="AC612" s="161"/>
      <c r="AD612" s="161"/>
      <c r="AE612" s="161"/>
      <c r="AF612" s="161"/>
      <c r="AG612" s="161"/>
    </row>
    <row r="613" spans="1:33" ht="15.75" customHeight="1">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row>
    <row r="614" spans="1:33" ht="15.75" customHeight="1">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row>
    <row r="615" spans="1:33" ht="15.75" customHeight="1">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row>
    <row r="616" spans="1:33" ht="15.75" customHeight="1">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row>
    <row r="617" spans="1:33" ht="15.75" customHeight="1">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row>
    <row r="618" spans="1:33" ht="15.75" customHeight="1">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row>
    <row r="619" spans="1:33" ht="15.75" customHeight="1">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row>
    <row r="620" spans="1:33" ht="15.75" customHeight="1">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row>
    <row r="621" spans="1:33" ht="15.75" customHeight="1">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row>
    <row r="622" spans="1:33" ht="15.75" customHeight="1">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c r="AA622" s="161"/>
      <c r="AB622" s="161"/>
      <c r="AC622" s="161"/>
      <c r="AD622" s="161"/>
      <c r="AE622" s="161"/>
      <c r="AF622" s="161"/>
      <c r="AG622" s="161"/>
    </row>
    <row r="623" spans="1:33" ht="15.75" customHeight="1">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row>
    <row r="624" spans="1:33" ht="15.75" customHeight="1">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row>
    <row r="625" spans="1:33" ht="15.75" customHeight="1">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row>
    <row r="626" spans="1:33" ht="15.75" customHeight="1">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c r="AA626" s="161"/>
      <c r="AB626" s="161"/>
      <c r="AC626" s="161"/>
      <c r="AD626" s="161"/>
      <c r="AE626" s="161"/>
      <c r="AF626" s="161"/>
      <c r="AG626" s="161"/>
    </row>
    <row r="627" spans="1:33" ht="15.75" customHeight="1">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c r="AA627" s="161"/>
      <c r="AB627" s="161"/>
      <c r="AC627" s="161"/>
      <c r="AD627" s="161"/>
      <c r="AE627" s="161"/>
      <c r="AF627" s="161"/>
      <c r="AG627" s="161"/>
    </row>
    <row r="628" spans="1:33" ht="15.75" customHeight="1">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c r="AA628" s="161"/>
      <c r="AB628" s="161"/>
      <c r="AC628" s="161"/>
      <c r="AD628" s="161"/>
      <c r="AE628" s="161"/>
      <c r="AF628" s="161"/>
      <c r="AG628" s="161"/>
    </row>
    <row r="629" spans="1:33" ht="15.75" customHeight="1">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c r="AA629" s="161"/>
      <c r="AB629" s="161"/>
      <c r="AC629" s="161"/>
      <c r="AD629" s="161"/>
      <c r="AE629" s="161"/>
      <c r="AF629" s="161"/>
      <c r="AG629" s="161"/>
    </row>
    <row r="630" spans="1:33" ht="15.75" customHeight="1">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c r="AA630" s="161"/>
      <c r="AB630" s="161"/>
      <c r="AC630" s="161"/>
      <c r="AD630" s="161"/>
      <c r="AE630" s="161"/>
      <c r="AF630" s="161"/>
      <c r="AG630" s="161"/>
    </row>
    <row r="631" spans="1:33" ht="15.75" customHeight="1">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c r="AA631" s="161"/>
      <c r="AB631" s="161"/>
      <c r="AC631" s="161"/>
      <c r="AD631" s="161"/>
      <c r="AE631" s="161"/>
      <c r="AF631" s="161"/>
      <c r="AG631" s="161"/>
    </row>
    <row r="632" spans="1:33" ht="15.75" customHeight="1">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c r="AA632" s="161"/>
      <c r="AB632" s="161"/>
      <c r="AC632" s="161"/>
      <c r="AD632" s="161"/>
      <c r="AE632" s="161"/>
      <c r="AF632" s="161"/>
      <c r="AG632" s="161"/>
    </row>
    <row r="633" spans="1:33" ht="15.75" customHeight="1">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c r="AA633" s="161"/>
      <c r="AB633" s="161"/>
      <c r="AC633" s="161"/>
      <c r="AD633" s="161"/>
      <c r="AE633" s="161"/>
      <c r="AF633" s="161"/>
      <c r="AG633" s="161"/>
    </row>
    <row r="634" spans="1:33" ht="15.75" customHeight="1">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c r="AA634" s="161"/>
      <c r="AB634" s="161"/>
      <c r="AC634" s="161"/>
      <c r="AD634" s="161"/>
      <c r="AE634" s="161"/>
      <c r="AF634" s="161"/>
      <c r="AG634" s="161"/>
    </row>
    <row r="635" spans="1:33" ht="15.75" customHeight="1">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c r="AA635" s="161"/>
      <c r="AB635" s="161"/>
      <c r="AC635" s="161"/>
      <c r="AD635" s="161"/>
      <c r="AE635" s="161"/>
      <c r="AF635" s="161"/>
      <c r="AG635" s="161"/>
    </row>
    <row r="636" spans="1:33" ht="15.75" customHeight="1">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c r="AA636" s="161"/>
      <c r="AB636" s="161"/>
      <c r="AC636" s="161"/>
      <c r="AD636" s="161"/>
      <c r="AE636" s="161"/>
      <c r="AF636" s="161"/>
      <c r="AG636" s="161"/>
    </row>
    <row r="637" spans="1:33" ht="15.75" customHeight="1">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c r="AA637" s="161"/>
      <c r="AB637" s="161"/>
      <c r="AC637" s="161"/>
      <c r="AD637" s="161"/>
      <c r="AE637" s="161"/>
      <c r="AF637" s="161"/>
      <c r="AG637" s="161"/>
    </row>
    <row r="638" spans="1:33" ht="15.75" customHeight="1">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c r="AA638" s="161"/>
      <c r="AB638" s="161"/>
      <c r="AC638" s="161"/>
      <c r="AD638" s="161"/>
      <c r="AE638" s="161"/>
      <c r="AF638" s="161"/>
      <c r="AG638" s="161"/>
    </row>
    <row r="639" spans="1:33" ht="15.75" customHeight="1">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row>
    <row r="640" spans="1:33" ht="15.75" customHeight="1">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row>
    <row r="641" spans="1:33" ht="15.75" customHeight="1">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row>
    <row r="642" spans="1:33" ht="15.75" customHeight="1">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row>
    <row r="643" spans="1:33" ht="15.75" customHeight="1">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row>
    <row r="644" spans="1:33" ht="15.75" customHeight="1">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row>
    <row r="645" spans="1:33" ht="15.75" customHeight="1">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row>
    <row r="646" spans="1:33" ht="15.75" customHeight="1">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row>
    <row r="647" spans="1:33" ht="15.75" customHeight="1">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row>
    <row r="648" spans="1:33" ht="15.75" customHeight="1">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row>
    <row r="649" spans="1:33" ht="15.75" customHeight="1">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c r="AA649" s="161"/>
      <c r="AB649" s="161"/>
      <c r="AC649" s="161"/>
      <c r="AD649" s="161"/>
      <c r="AE649" s="161"/>
      <c r="AF649" s="161"/>
      <c r="AG649" s="161"/>
    </row>
    <row r="650" spans="1:33" ht="15.75" customHeight="1">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c r="AA650" s="161"/>
      <c r="AB650" s="161"/>
      <c r="AC650" s="161"/>
      <c r="AD650" s="161"/>
      <c r="AE650" s="161"/>
      <c r="AF650" s="161"/>
      <c r="AG650" s="161"/>
    </row>
    <row r="651" spans="1:33" ht="15.75" customHeight="1">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c r="AA651" s="161"/>
      <c r="AB651" s="161"/>
      <c r="AC651" s="161"/>
      <c r="AD651" s="161"/>
      <c r="AE651" s="161"/>
      <c r="AF651" s="161"/>
      <c r="AG651" s="161"/>
    </row>
    <row r="652" spans="1:33" ht="15.75" customHeight="1">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c r="AA652" s="161"/>
      <c r="AB652" s="161"/>
      <c r="AC652" s="161"/>
      <c r="AD652" s="161"/>
      <c r="AE652" s="161"/>
      <c r="AF652" s="161"/>
      <c r="AG652" s="161"/>
    </row>
    <row r="653" spans="1:33" ht="15.75" customHeight="1">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c r="AA653" s="161"/>
      <c r="AB653" s="161"/>
      <c r="AC653" s="161"/>
      <c r="AD653" s="161"/>
      <c r="AE653" s="161"/>
      <c r="AF653" s="161"/>
      <c r="AG653" s="161"/>
    </row>
    <row r="654" spans="1:33" ht="15.75" customHeight="1">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c r="AA654" s="161"/>
      <c r="AB654" s="161"/>
      <c r="AC654" s="161"/>
      <c r="AD654" s="161"/>
      <c r="AE654" s="161"/>
      <c r="AF654" s="161"/>
      <c r="AG654" s="161"/>
    </row>
    <row r="655" spans="1:33" ht="15.75" customHeight="1">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c r="AA655" s="161"/>
      <c r="AB655" s="161"/>
      <c r="AC655" s="161"/>
      <c r="AD655" s="161"/>
      <c r="AE655" s="161"/>
      <c r="AF655" s="161"/>
      <c r="AG655" s="161"/>
    </row>
    <row r="656" spans="1:33" ht="15.75" customHeight="1">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c r="AA656" s="161"/>
      <c r="AB656" s="161"/>
      <c r="AC656" s="161"/>
      <c r="AD656" s="161"/>
      <c r="AE656" s="161"/>
      <c r="AF656" s="161"/>
      <c r="AG656" s="161"/>
    </row>
    <row r="657" spans="1:33" ht="15.75" customHeight="1">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c r="AA657" s="161"/>
      <c r="AB657" s="161"/>
      <c r="AC657" s="161"/>
      <c r="AD657" s="161"/>
      <c r="AE657" s="161"/>
      <c r="AF657" s="161"/>
      <c r="AG657" s="161"/>
    </row>
    <row r="658" spans="1:33" ht="15.75" customHeight="1">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c r="AA658" s="161"/>
      <c r="AB658" s="161"/>
      <c r="AC658" s="161"/>
      <c r="AD658" s="161"/>
      <c r="AE658" s="161"/>
      <c r="AF658" s="161"/>
      <c r="AG658" s="161"/>
    </row>
    <row r="659" spans="1:33" ht="15.75" customHeight="1">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row>
    <row r="660" spans="1:33" ht="15.75" customHeight="1">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c r="AA660" s="161"/>
      <c r="AB660" s="161"/>
      <c r="AC660" s="161"/>
      <c r="AD660" s="161"/>
      <c r="AE660" s="161"/>
      <c r="AF660" s="161"/>
      <c r="AG660" s="161"/>
    </row>
    <row r="661" spans="1:33" ht="15.75" customHeight="1">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c r="AA661" s="161"/>
      <c r="AB661" s="161"/>
      <c r="AC661" s="161"/>
      <c r="AD661" s="161"/>
      <c r="AE661" s="161"/>
      <c r="AF661" s="161"/>
      <c r="AG661" s="161"/>
    </row>
    <row r="662" spans="1:33" ht="15.75" customHeight="1">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c r="AA662" s="161"/>
      <c r="AB662" s="161"/>
      <c r="AC662" s="161"/>
      <c r="AD662" s="161"/>
      <c r="AE662" s="161"/>
      <c r="AF662" s="161"/>
      <c r="AG662" s="161"/>
    </row>
    <row r="663" spans="1:33" ht="15.75" customHeight="1">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c r="AA663" s="161"/>
      <c r="AB663" s="161"/>
      <c r="AC663" s="161"/>
      <c r="AD663" s="161"/>
      <c r="AE663" s="161"/>
      <c r="AF663" s="161"/>
      <c r="AG663" s="161"/>
    </row>
    <row r="664" spans="1:33" ht="15.75" customHeight="1">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c r="AA664" s="161"/>
      <c r="AB664" s="161"/>
      <c r="AC664" s="161"/>
      <c r="AD664" s="161"/>
      <c r="AE664" s="161"/>
      <c r="AF664" s="161"/>
      <c r="AG664" s="161"/>
    </row>
    <row r="665" spans="1:33" ht="15.75" customHeight="1">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c r="AA665" s="161"/>
      <c r="AB665" s="161"/>
      <c r="AC665" s="161"/>
      <c r="AD665" s="161"/>
      <c r="AE665" s="161"/>
      <c r="AF665" s="161"/>
      <c r="AG665" s="161"/>
    </row>
    <row r="666" spans="1:33" ht="15.75" customHeight="1">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c r="AA666" s="161"/>
      <c r="AB666" s="161"/>
      <c r="AC666" s="161"/>
      <c r="AD666" s="161"/>
      <c r="AE666" s="161"/>
      <c r="AF666" s="161"/>
      <c r="AG666" s="161"/>
    </row>
    <row r="667" spans="1:33" ht="15.75" customHeight="1">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c r="AA667" s="161"/>
      <c r="AB667" s="161"/>
      <c r="AC667" s="161"/>
      <c r="AD667" s="161"/>
      <c r="AE667" s="161"/>
      <c r="AF667" s="161"/>
      <c r="AG667" s="161"/>
    </row>
    <row r="668" spans="1:33" ht="15.75" customHeight="1">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c r="AA668" s="161"/>
      <c r="AB668" s="161"/>
      <c r="AC668" s="161"/>
      <c r="AD668" s="161"/>
      <c r="AE668" s="161"/>
      <c r="AF668" s="161"/>
      <c r="AG668" s="161"/>
    </row>
    <row r="669" spans="1:33" ht="15.75" customHeight="1">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row>
    <row r="670" spans="1:33" ht="15.75" customHeight="1">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c r="AA670" s="161"/>
      <c r="AB670" s="161"/>
      <c r="AC670" s="161"/>
      <c r="AD670" s="161"/>
      <c r="AE670" s="161"/>
      <c r="AF670" s="161"/>
      <c r="AG670" s="161"/>
    </row>
    <row r="671" spans="1:33" ht="15.75" customHeight="1">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c r="AA671" s="161"/>
      <c r="AB671" s="161"/>
      <c r="AC671" s="161"/>
      <c r="AD671" s="161"/>
      <c r="AE671" s="161"/>
      <c r="AF671" s="161"/>
      <c r="AG671" s="161"/>
    </row>
    <row r="672" spans="1:33" ht="15.75" customHeight="1">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c r="AA672" s="161"/>
      <c r="AB672" s="161"/>
      <c r="AC672" s="161"/>
      <c r="AD672" s="161"/>
      <c r="AE672" s="161"/>
      <c r="AF672" s="161"/>
      <c r="AG672" s="161"/>
    </row>
    <row r="673" spans="1:33" ht="15.75" customHeight="1">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c r="AA673" s="161"/>
      <c r="AB673" s="161"/>
      <c r="AC673" s="161"/>
      <c r="AD673" s="161"/>
      <c r="AE673" s="161"/>
      <c r="AF673" s="161"/>
      <c r="AG673" s="161"/>
    </row>
    <row r="674" spans="1:33" ht="15.75" customHeight="1">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c r="AA674" s="161"/>
      <c r="AB674" s="161"/>
      <c r="AC674" s="161"/>
      <c r="AD674" s="161"/>
      <c r="AE674" s="161"/>
      <c r="AF674" s="161"/>
      <c r="AG674" s="161"/>
    </row>
    <row r="675" spans="1:33" ht="15.75" customHeight="1">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row>
    <row r="676" spans="1:33" ht="15.75" customHeight="1">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c r="AA676" s="161"/>
      <c r="AB676" s="161"/>
      <c r="AC676" s="161"/>
      <c r="AD676" s="161"/>
      <c r="AE676" s="161"/>
      <c r="AF676" s="161"/>
      <c r="AG676" s="161"/>
    </row>
    <row r="677" spans="1:33" ht="15.75" customHeight="1">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c r="AA677" s="161"/>
      <c r="AB677" s="161"/>
      <c r="AC677" s="161"/>
      <c r="AD677" s="161"/>
      <c r="AE677" s="161"/>
      <c r="AF677" s="161"/>
      <c r="AG677" s="161"/>
    </row>
    <row r="678" spans="1:33" ht="15.75" customHeight="1">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row>
    <row r="679" spans="1:33" ht="15.75" customHeight="1">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row>
    <row r="680" spans="1:33" ht="15.75" customHeight="1">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row>
    <row r="681" spans="1:33" ht="15.75" customHeight="1">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row>
    <row r="682" spans="1:33" ht="15.75" customHeight="1">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row>
    <row r="683" spans="1:33" ht="15.75" customHeight="1">
      <c r="A683" s="161"/>
      <c r="B683" s="161"/>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row>
    <row r="684" spans="1:33" ht="15.75" customHeight="1">
      <c r="A684" s="161"/>
      <c r="B684" s="161"/>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c r="AA684" s="161"/>
      <c r="AB684" s="161"/>
      <c r="AC684" s="161"/>
      <c r="AD684" s="161"/>
      <c r="AE684" s="161"/>
      <c r="AF684" s="161"/>
      <c r="AG684" s="161"/>
    </row>
    <row r="685" spans="1:33" ht="15.75" customHeight="1">
      <c r="A685" s="161"/>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c r="AA685" s="161"/>
      <c r="AB685" s="161"/>
      <c r="AC685" s="161"/>
      <c r="AD685" s="161"/>
      <c r="AE685" s="161"/>
      <c r="AF685" s="161"/>
      <c r="AG685" s="161"/>
    </row>
    <row r="686" spans="1:33" ht="15.75" customHeight="1">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c r="AA686" s="161"/>
      <c r="AB686" s="161"/>
      <c r="AC686" s="161"/>
      <c r="AD686" s="161"/>
      <c r="AE686" s="161"/>
      <c r="AF686" s="161"/>
      <c r="AG686" s="161"/>
    </row>
    <row r="687" spans="1:33" ht="15.75" customHeight="1">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c r="AA687" s="161"/>
      <c r="AB687" s="161"/>
      <c r="AC687" s="161"/>
      <c r="AD687" s="161"/>
      <c r="AE687" s="161"/>
      <c r="AF687" s="161"/>
      <c r="AG687" s="161"/>
    </row>
    <row r="688" spans="1:33" ht="15.75" customHeight="1">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c r="AA688" s="161"/>
      <c r="AB688" s="161"/>
      <c r="AC688" s="161"/>
      <c r="AD688" s="161"/>
      <c r="AE688" s="161"/>
      <c r="AF688" s="161"/>
      <c r="AG688" s="161"/>
    </row>
    <row r="689" spans="1:33" ht="15.75" customHeight="1">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c r="AA689" s="161"/>
      <c r="AB689" s="161"/>
      <c r="AC689" s="161"/>
      <c r="AD689" s="161"/>
      <c r="AE689" s="161"/>
      <c r="AF689" s="161"/>
      <c r="AG689" s="161"/>
    </row>
    <row r="690" spans="1:33" ht="15.75" customHeight="1">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c r="AA690" s="161"/>
      <c r="AB690" s="161"/>
      <c r="AC690" s="161"/>
      <c r="AD690" s="161"/>
      <c r="AE690" s="161"/>
      <c r="AF690" s="161"/>
      <c r="AG690" s="161"/>
    </row>
    <row r="691" spans="1:33" ht="15.75" customHeight="1">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c r="AA691" s="161"/>
      <c r="AB691" s="161"/>
      <c r="AC691" s="161"/>
      <c r="AD691" s="161"/>
      <c r="AE691" s="161"/>
      <c r="AF691" s="161"/>
      <c r="AG691" s="161"/>
    </row>
    <row r="692" spans="1:33" ht="15.75" customHeight="1">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c r="AA692" s="161"/>
      <c r="AB692" s="161"/>
      <c r="AC692" s="161"/>
      <c r="AD692" s="161"/>
      <c r="AE692" s="161"/>
      <c r="AF692" s="161"/>
      <c r="AG692" s="161"/>
    </row>
    <row r="693" spans="1:33" ht="15.75" customHeight="1">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c r="AA693" s="161"/>
      <c r="AB693" s="161"/>
      <c r="AC693" s="161"/>
      <c r="AD693" s="161"/>
      <c r="AE693" s="161"/>
      <c r="AF693" s="161"/>
      <c r="AG693" s="161"/>
    </row>
    <row r="694" spans="1:33" ht="15.75" customHeight="1">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c r="AA694" s="161"/>
      <c r="AB694" s="161"/>
      <c r="AC694" s="161"/>
      <c r="AD694" s="161"/>
      <c r="AE694" s="161"/>
      <c r="AF694" s="161"/>
      <c r="AG694" s="161"/>
    </row>
    <row r="695" spans="1:33" ht="15.75" customHeight="1">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c r="AA695" s="161"/>
      <c r="AB695" s="161"/>
      <c r="AC695" s="161"/>
      <c r="AD695" s="161"/>
      <c r="AE695" s="161"/>
      <c r="AF695" s="161"/>
      <c r="AG695" s="161"/>
    </row>
    <row r="696" spans="1:33" ht="15.75" customHeight="1">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c r="AA696" s="161"/>
      <c r="AB696" s="161"/>
      <c r="AC696" s="161"/>
      <c r="AD696" s="161"/>
      <c r="AE696" s="161"/>
      <c r="AF696" s="161"/>
      <c r="AG696" s="161"/>
    </row>
    <row r="697" spans="1:33" ht="15.75" customHeight="1">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row>
    <row r="698" spans="1:33" ht="15.75" customHeight="1">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row>
    <row r="699" spans="1:33" ht="15.75" customHeight="1">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row>
    <row r="700" spans="1:33" ht="15.75" customHeight="1">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c r="AA700" s="161"/>
      <c r="AB700" s="161"/>
      <c r="AC700" s="161"/>
      <c r="AD700" s="161"/>
      <c r="AE700" s="161"/>
      <c r="AF700" s="161"/>
      <c r="AG700" s="161"/>
    </row>
    <row r="701" spans="1:33" ht="15.75" customHeight="1">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c r="AA701" s="161"/>
      <c r="AB701" s="161"/>
      <c r="AC701" s="161"/>
      <c r="AD701" s="161"/>
      <c r="AE701" s="161"/>
      <c r="AF701" s="161"/>
      <c r="AG701" s="161"/>
    </row>
    <row r="702" spans="1:33" ht="15.75" customHeight="1">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c r="AA702" s="161"/>
      <c r="AB702" s="161"/>
      <c r="AC702" s="161"/>
      <c r="AD702" s="161"/>
      <c r="AE702" s="161"/>
      <c r="AF702" s="161"/>
      <c r="AG702" s="161"/>
    </row>
    <row r="703" spans="1:33" ht="15.75" customHeight="1">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c r="AA703" s="161"/>
      <c r="AB703" s="161"/>
      <c r="AC703" s="161"/>
      <c r="AD703" s="161"/>
      <c r="AE703" s="161"/>
      <c r="AF703" s="161"/>
      <c r="AG703" s="161"/>
    </row>
    <row r="704" spans="1:33" ht="15.75" customHeight="1">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c r="AA704" s="161"/>
      <c r="AB704" s="161"/>
      <c r="AC704" s="161"/>
      <c r="AD704" s="161"/>
      <c r="AE704" s="161"/>
      <c r="AF704" s="161"/>
      <c r="AG704" s="161"/>
    </row>
    <row r="705" spans="1:33" ht="15.75" customHeight="1">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c r="AA705" s="161"/>
      <c r="AB705" s="161"/>
      <c r="AC705" s="161"/>
      <c r="AD705" s="161"/>
      <c r="AE705" s="161"/>
      <c r="AF705" s="161"/>
      <c r="AG705" s="161"/>
    </row>
    <row r="706" spans="1:33" ht="15.75" customHeight="1">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c r="AA706" s="161"/>
      <c r="AB706" s="161"/>
      <c r="AC706" s="161"/>
      <c r="AD706" s="161"/>
      <c r="AE706" s="161"/>
      <c r="AF706" s="161"/>
      <c r="AG706" s="161"/>
    </row>
    <row r="707" spans="1:33" ht="15.75" customHeight="1">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c r="AA707" s="161"/>
      <c r="AB707" s="161"/>
      <c r="AC707" s="161"/>
      <c r="AD707" s="161"/>
      <c r="AE707" s="161"/>
      <c r="AF707" s="161"/>
      <c r="AG707" s="161"/>
    </row>
    <row r="708" spans="1:33" ht="15.75" customHeight="1">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c r="AA708" s="161"/>
      <c r="AB708" s="161"/>
      <c r="AC708" s="161"/>
      <c r="AD708" s="161"/>
      <c r="AE708" s="161"/>
      <c r="AF708" s="161"/>
      <c r="AG708" s="161"/>
    </row>
    <row r="709" spans="1:33" ht="15.75" customHeight="1">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c r="AA709" s="161"/>
      <c r="AB709" s="161"/>
      <c r="AC709" s="161"/>
      <c r="AD709" s="161"/>
      <c r="AE709" s="161"/>
      <c r="AF709" s="161"/>
      <c r="AG709" s="161"/>
    </row>
    <row r="710" spans="1:33" ht="15.75" customHeight="1">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c r="AA710" s="161"/>
      <c r="AB710" s="161"/>
      <c r="AC710" s="161"/>
      <c r="AD710" s="161"/>
      <c r="AE710" s="161"/>
      <c r="AF710" s="161"/>
      <c r="AG710" s="161"/>
    </row>
    <row r="711" spans="1:33" ht="15.75" customHeight="1">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c r="AA711" s="161"/>
      <c r="AB711" s="161"/>
      <c r="AC711" s="161"/>
      <c r="AD711" s="161"/>
      <c r="AE711" s="161"/>
      <c r="AF711" s="161"/>
      <c r="AG711" s="161"/>
    </row>
    <row r="712" spans="1:33" ht="15.75" customHeight="1">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c r="AA712" s="161"/>
      <c r="AB712" s="161"/>
      <c r="AC712" s="161"/>
      <c r="AD712" s="161"/>
      <c r="AE712" s="161"/>
      <c r="AF712" s="161"/>
      <c r="AG712" s="161"/>
    </row>
    <row r="713" spans="1:33" ht="15.75" customHeight="1">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1"/>
      <c r="AD713" s="161"/>
      <c r="AE713" s="161"/>
      <c r="AF713" s="161"/>
      <c r="AG713" s="161"/>
    </row>
    <row r="714" spans="1:33" ht="15.75" customHeight="1">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c r="AA714" s="161"/>
      <c r="AB714" s="161"/>
      <c r="AC714" s="161"/>
      <c r="AD714" s="161"/>
      <c r="AE714" s="161"/>
      <c r="AF714" s="161"/>
      <c r="AG714" s="161"/>
    </row>
    <row r="715" spans="1:33" ht="15.75" customHeight="1">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c r="AA715" s="161"/>
      <c r="AB715" s="161"/>
      <c r="AC715" s="161"/>
      <c r="AD715" s="161"/>
      <c r="AE715" s="161"/>
      <c r="AF715" s="161"/>
      <c r="AG715" s="161"/>
    </row>
    <row r="716" spans="1:33" ht="15.75" customHeight="1">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c r="AA716" s="161"/>
      <c r="AB716" s="161"/>
      <c r="AC716" s="161"/>
      <c r="AD716" s="161"/>
      <c r="AE716" s="161"/>
      <c r="AF716" s="161"/>
      <c r="AG716" s="161"/>
    </row>
    <row r="717" spans="1:33" ht="15.75" customHeight="1">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row>
    <row r="718" spans="1:33" ht="15.75" customHeight="1">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row>
    <row r="719" spans="1:33" ht="15.75" customHeight="1">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row>
    <row r="720" spans="1:33" ht="15.75" customHeight="1">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row>
    <row r="721" spans="1:33" ht="15.75" customHeight="1">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row>
    <row r="722" spans="1:33" ht="15.75" customHeight="1">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c r="AA722" s="161"/>
      <c r="AB722" s="161"/>
      <c r="AC722" s="161"/>
      <c r="AD722" s="161"/>
      <c r="AE722" s="161"/>
      <c r="AF722" s="161"/>
      <c r="AG722" s="161"/>
    </row>
    <row r="723" spans="1:33" ht="15.75" customHeight="1">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c r="AA723" s="161"/>
      <c r="AB723" s="161"/>
      <c r="AC723" s="161"/>
      <c r="AD723" s="161"/>
      <c r="AE723" s="161"/>
      <c r="AF723" s="161"/>
      <c r="AG723" s="161"/>
    </row>
    <row r="724" spans="1:33" ht="15.75" customHeight="1">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c r="AA724" s="161"/>
      <c r="AB724" s="161"/>
      <c r="AC724" s="161"/>
      <c r="AD724" s="161"/>
      <c r="AE724" s="161"/>
      <c r="AF724" s="161"/>
      <c r="AG724" s="161"/>
    </row>
    <row r="725" spans="1:33" ht="15.75" customHeight="1">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c r="AA725" s="161"/>
      <c r="AB725" s="161"/>
      <c r="AC725" s="161"/>
      <c r="AD725" s="161"/>
      <c r="AE725" s="161"/>
      <c r="AF725" s="161"/>
      <c r="AG725" s="161"/>
    </row>
    <row r="726" spans="1:33" ht="15.75" customHeight="1">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1"/>
      <c r="AF726" s="161"/>
      <c r="AG726" s="161"/>
    </row>
    <row r="727" spans="1:33" ht="15.75" customHeight="1">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c r="AA727" s="161"/>
      <c r="AB727" s="161"/>
      <c r="AC727" s="161"/>
      <c r="AD727" s="161"/>
      <c r="AE727" s="161"/>
      <c r="AF727" s="161"/>
      <c r="AG727" s="161"/>
    </row>
    <row r="728" spans="1:33" ht="15.75" customHeight="1">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c r="AA728" s="161"/>
      <c r="AB728" s="161"/>
      <c r="AC728" s="161"/>
      <c r="AD728" s="161"/>
      <c r="AE728" s="161"/>
      <c r="AF728" s="161"/>
      <c r="AG728" s="161"/>
    </row>
    <row r="729" spans="1:33" ht="15.75" customHeight="1">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c r="AA729" s="161"/>
      <c r="AB729" s="161"/>
      <c r="AC729" s="161"/>
      <c r="AD729" s="161"/>
      <c r="AE729" s="161"/>
      <c r="AF729" s="161"/>
      <c r="AG729" s="161"/>
    </row>
    <row r="730" spans="1:33" ht="15.75" customHeight="1">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row>
    <row r="731" spans="1:33" ht="15.75" customHeight="1">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c r="AA731" s="161"/>
      <c r="AB731" s="161"/>
      <c r="AC731" s="161"/>
      <c r="AD731" s="161"/>
      <c r="AE731" s="161"/>
      <c r="AF731" s="161"/>
      <c r="AG731" s="161"/>
    </row>
    <row r="732" spans="1:33" ht="15.75" customHeight="1">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c r="AA732" s="161"/>
      <c r="AB732" s="161"/>
      <c r="AC732" s="161"/>
      <c r="AD732" s="161"/>
      <c r="AE732" s="161"/>
      <c r="AF732" s="161"/>
      <c r="AG732" s="161"/>
    </row>
    <row r="733" spans="1:33" ht="15.75" customHeight="1">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c r="AA733" s="161"/>
      <c r="AB733" s="161"/>
      <c r="AC733" s="161"/>
      <c r="AD733" s="161"/>
      <c r="AE733" s="161"/>
      <c r="AF733" s="161"/>
      <c r="AG733" s="161"/>
    </row>
    <row r="734" spans="1:33" ht="15.75" customHeight="1">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c r="AA734" s="161"/>
      <c r="AB734" s="161"/>
      <c r="AC734" s="161"/>
      <c r="AD734" s="161"/>
      <c r="AE734" s="161"/>
      <c r="AF734" s="161"/>
      <c r="AG734" s="161"/>
    </row>
    <row r="735" spans="1:33" ht="15.75" customHeight="1">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c r="AA735" s="161"/>
      <c r="AB735" s="161"/>
      <c r="AC735" s="161"/>
      <c r="AD735" s="161"/>
      <c r="AE735" s="161"/>
      <c r="AF735" s="161"/>
      <c r="AG735" s="161"/>
    </row>
    <row r="736" spans="1:33" ht="15.75" customHeight="1">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c r="AA736" s="161"/>
      <c r="AB736" s="161"/>
      <c r="AC736" s="161"/>
      <c r="AD736" s="161"/>
      <c r="AE736" s="161"/>
      <c r="AF736" s="161"/>
      <c r="AG736" s="161"/>
    </row>
    <row r="737" spans="1:33" ht="15.75" customHeight="1">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c r="AA737" s="161"/>
      <c r="AB737" s="161"/>
      <c r="AC737" s="161"/>
      <c r="AD737" s="161"/>
      <c r="AE737" s="161"/>
      <c r="AF737" s="161"/>
      <c r="AG737" s="161"/>
    </row>
    <row r="738" spans="1:33" ht="15.75" customHeight="1">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c r="AA738" s="161"/>
      <c r="AB738" s="161"/>
      <c r="AC738" s="161"/>
      <c r="AD738" s="161"/>
      <c r="AE738" s="161"/>
      <c r="AF738" s="161"/>
      <c r="AG738" s="161"/>
    </row>
    <row r="739" spans="1:33" ht="15.75" customHeight="1">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c r="AA739" s="161"/>
      <c r="AB739" s="161"/>
      <c r="AC739" s="161"/>
      <c r="AD739" s="161"/>
      <c r="AE739" s="161"/>
      <c r="AF739" s="161"/>
      <c r="AG739" s="161"/>
    </row>
    <row r="740" spans="1:33" ht="15.75" customHeight="1">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c r="AA740" s="161"/>
      <c r="AB740" s="161"/>
      <c r="AC740" s="161"/>
      <c r="AD740" s="161"/>
      <c r="AE740" s="161"/>
      <c r="AF740" s="161"/>
      <c r="AG740" s="161"/>
    </row>
    <row r="741" spans="1:33" ht="15.75" customHeight="1">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c r="AA741" s="161"/>
      <c r="AB741" s="161"/>
      <c r="AC741" s="161"/>
      <c r="AD741" s="161"/>
      <c r="AE741" s="161"/>
      <c r="AF741" s="161"/>
      <c r="AG741" s="161"/>
    </row>
    <row r="742" spans="1:33" ht="15.75" customHeight="1">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c r="AA742" s="161"/>
      <c r="AB742" s="161"/>
      <c r="AC742" s="161"/>
      <c r="AD742" s="161"/>
      <c r="AE742" s="161"/>
      <c r="AF742" s="161"/>
      <c r="AG742" s="161"/>
    </row>
    <row r="743" spans="1:33" ht="15.75" customHeight="1">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c r="AA743" s="161"/>
      <c r="AB743" s="161"/>
      <c r="AC743" s="161"/>
      <c r="AD743" s="161"/>
      <c r="AE743" s="161"/>
      <c r="AF743" s="161"/>
      <c r="AG743" s="161"/>
    </row>
    <row r="744" spans="1:33" ht="15.75" customHeight="1">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c r="AA744" s="161"/>
      <c r="AB744" s="161"/>
      <c r="AC744" s="161"/>
      <c r="AD744" s="161"/>
      <c r="AE744" s="161"/>
      <c r="AF744" s="161"/>
      <c r="AG744" s="161"/>
    </row>
    <row r="745" spans="1:33" ht="15.75" customHeight="1">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c r="AA745" s="161"/>
      <c r="AB745" s="161"/>
      <c r="AC745" s="161"/>
      <c r="AD745" s="161"/>
      <c r="AE745" s="161"/>
      <c r="AF745" s="161"/>
      <c r="AG745" s="161"/>
    </row>
    <row r="746" spans="1:33" ht="15.75" customHeight="1">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c r="AA746" s="161"/>
      <c r="AB746" s="161"/>
      <c r="AC746" s="161"/>
      <c r="AD746" s="161"/>
      <c r="AE746" s="161"/>
      <c r="AF746" s="161"/>
      <c r="AG746" s="161"/>
    </row>
    <row r="747" spans="1:33" ht="15.75" customHeight="1">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c r="AA747" s="161"/>
      <c r="AB747" s="161"/>
      <c r="AC747" s="161"/>
      <c r="AD747" s="161"/>
      <c r="AE747" s="161"/>
      <c r="AF747" s="161"/>
      <c r="AG747" s="161"/>
    </row>
    <row r="748" spans="1:33" ht="15.75" customHeight="1">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c r="AA748" s="161"/>
      <c r="AB748" s="161"/>
      <c r="AC748" s="161"/>
      <c r="AD748" s="161"/>
      <c r="AE748" s="161"/>
      <c r="AF748" s="161"/>
      <c r="AG748" s="161"/>
    </row>
    <row r="749" spans="1:33" ht="15.75" customHeight="1">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c r="AA749" s="161"/>
      <c r="AB749" s="161"/>
      <c r="AC749" s="161"/>
      <c r="AD749" s="161"/>
      <c r="AE749" s="161"/>
      <c r="AF749" s="161"/>
      <c r="AG749" s="161"/>
    </row>
    <row r="750" spans="1:33" ht="15.75" customHeight="1">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c r="AA750" s="161"/>
      <c r="AB750" s="161"/>
      <c r="AC750" s="161"/>
      <c r="AD750" s="161"/>
      <c r="AE750" s="161"/>
      <c r="AF750" s="161"/>
      <c r="AG750" s="161"/>
    </row>
    <row r="751" spans="1:33" ht="15.75" customHeight="1">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c r="AA751" s="161"/>
      <c r="AB751" s="161"/>
      <c r="AC751" s="161"/>
      <c r="AD751" s="161"/>
      <c r="AE751" s="161"/>
      <c r="AF751" s="161"/>
      <c r="AG751" s="161"/>
    </row>
    <row r="752" spans="1:33" ht="15.75" customHeight="1">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c r="AA752" s="161"/>
      <c r="AB752" s="161"/>
      <c r="AC752" s="161"/>
      <c r="AD752" s="161"/>
      <c r="AE752" s="161"/>
      <c r="AF752" s="161"/>
      <c r="AG752" s="161"/>
    </row>
    <row r="753" spans="1:33" ht="15.75" customHeight="1">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c r="AA753" s="161"/>
      <c r="AB753" s="161"/>
      <c r="AC753" s="161"/>
      <c r="AD753" s="161"/>
      <c r="AE753" s="161"/>
      <c r="AF753" s="161"/>
      <c r="AG753" s="161"/>
    </row>
    <row r="754" spans="1:33" ht="15.75" customHeight="1">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c r="AA754" s="161"/>
      <c r="AB754" s="161"/>
      <c r="AC754" s="161"/>
      <c r="AD754" s="161"/>
      <c r="AE754" s="161"/>
      <c r="AF754" s="161"/>
      <c r="AG754" s="161"/>
    </row>
    <row r="755" spans="1:33" ht="15.75" customHeight="1">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c r="AA755" s="161"/>
      <c r="AB755" s="161"/>
      <c r="AC755" s="161"/>
      <c r="AD755" s="161"/>
      <c r="AE755" s="161"/>
      <c r="AF755" s="161"/>
      <c r="AG755" s="161"/>
    </row>
    <row r="756" spans="1:33" ht="15.75" customHeight="1">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c r="AA756" s="161"/>
      <c r="AB756" s="161"/>
      <c r="AC756" s="161"/>
      <c r="AD756" s="161"/>
      <c r="AE756" s="161"/>
      <c r="AF756" s="161"/>
      <c r="AG756" s="161"/>
    </row>
    <row r="757" spans="1:33" ht="15.75" customHeight="1">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c r="AA757" s="161"/>
      <c r="AB757" s="161"/>
      <c r="AC757" s="161"/>
      <c r="AD757" s="161"/>
      <c r="AE757" s="161"/>
      <c r="AF757" s="161"/>
      <c r="AG757" s="161"/>
    </row>
    <row r="758" spans="1:33" ht="15.75" customHeight="1">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c r="AA758" s="161"/>
      <c r="AB758" s="161"/>
      <c r="AC758" s="161"/>
      <c r="AD758" s="161"/>
      <c r="AE758" s="161"/>
      <c r="AF758" s="161"/>
      <c r="AG758" s="161"/>
    </row>
    <row r="759" spans="1:33" ht="15.75" customHeight="1">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row>
    <row r="760" spans="1:33" ht="15.75" customHeight="1">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c r="AA760" s="161"/>
      <c r="AB760" s="161"/>
      <c r="AC760" s="161"/>
      <c r="AD760" s="161"/>
      <c r="AE760" s="161"/>
      <c r="AF760" s="161"/>
      <c r="AG760" s="161"/>
    </row>
    <row r="761" spans="1:33" ht="15.75" customHeight="1">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c r="AA761" s="161"/>
      <c r="AB761" s="161"/>
      <c r="AC761" s="161"/>
      <c r="AD761" s="161"/>
      <c r="AE761" s="161"/>
      <c r="AF761" s="161"/>
      <c r="AG761" s="161"/>
    </row>
    <row r="762" spans="1:33" ht="15.75" customHeight="1">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c r="AA762" s="161"/>
      <c r="AB762" s="161"/>
      <c r="AC762" s="161"/>
      <c r="AD762" s="161"/>
      <c r="AE762" s="161"/>
      <c r="AF762" s="161"/>
      <c r="AG762" s="161"/>
    </row>
    <row r="763" spans="1:33" ht="15.75" customHeight="1">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c r="AA763" s="161"/>
      <c r="AB763" s="161"/>
      <c r="AC763" s="161"/>
      <c r="AD763" s="161"/>
      <c r="AE763" s="161"/>
      <c r="AF763" s="161"/>
      <c r="AG763" s="161"/>
    </row>
    <row r="764" spans="1:33" ht="15.75" customHeight="1">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c r="AA764" s="161"/>
      <c r="AB764" s="161"/>
      <c r="AC764" s="161"/>
      <c r="AD764" s="161"/>
      <c r="AE764" s="161"/>
      <c r="AF764" s="161"/>
      <c r="AG764" s="161"/>
    </row>
    <row r="765" spans="1:33" ht="15.75" customHeight="1">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c r="AA765" s="161"/>
      <c r="AB765" s="161"/>
      <c r="AC765" s="161"/>
      <c r="AD765" s="161"/>
      <c r="AE765" s="161"/>
      <c r="AF765" s="161"/>
      <c r="AG765" s="161"/>
    </row>
    <row r="766" spans="1:33" ht="15.75" customHeight="1">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c r="AA766" s="161"/>
      <c r="AB766" s="161"/>
      <c r="AC766" s="161"/>
      <c r="AD766" s="161"/>
      <c r="AE766" s="161"/>
      <c r="AF766" s="161"/>
      <c r="AG766" s="161"/>
    </row>
    <row r="767" spans="1:33" ht="15.75" customHeight="1">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c r="AA767" s="161"/>
      <c r="AB767" s="161"/>
      <c r="AC767" s="161"/>
      <c r="AD767" s="161"/>
      <c r="AE767" s="161"/>
      <c r="AF767" s="161"/>
      <c r="AG767" s="161"/>
    </row>
    <row r="768" spans="1:33" ht="15.75" customHeight="1">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c r="AA768" s="161"/>
      <c r="AB768" s="161"/>
      <c r="AC768" s="161"/>
      <c r="AD768" s="161"/>
      <c r="AE768" s="161"/>
      <c r="AF768" s="161"/>
      <c r="AG768" s="161"/>
    </row>
    <row r="769" spans="1:33" ht="15.75" customHeight="1">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c r="AA769" s="161"/>
      <c r="AB769" s="161"/>
      <c r="AC769" s="161"/>
      <c r="AD769" s="161"/>
      <c r="AE769" s="161"/>
      <c r="AF769" s="161"/>
      <c r="AG769" s="161"/>
    </row>
    <row r="770" spans="1:33" ht="15.75" customHeight="1">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c r="AA770" s="161"/>
      <c r="AB770" s="161"/>
      <c r="AC770" s="161"/>
      <c r="AD770" s="161"/>
      <c r="AE770" s="161"/>
      <c r="AF770" s="161"/>
      <c r="AG770" s="161"/>
    </row>
    <row r="771" spans="1:33" ht="15.75" customHeight="1">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c r="AA771" s="161"/>
      <c r="AB771" s="161"/>
      <c r="AC771" s="161"/>
      <c r="AD771" s="161"/>
      <c r="AE771" s="161"/>
      <c r="AF771" s="161"/>
      <c r="AG771" s="161"/>
    </row>
    <row r="772" spans="1:33" ht="15.75" customHeight="1">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c r="AA772" s="161"/>
      <c r="AB772" s="161"/>
      <c r="AC772" s="161"/>
      <c r="AD772" s="161"/>
      <c r="AE772" s="161"/>
      <c r="AF772" s="161"/>
      <c r="AG772" s="161"/>
    </row>
    <row r="773" spans="1:33" ht="15.75" customHeight="1">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c r="AA773" s="161"/>
      <c r="AB773" s="161"/>
      <c r="AC773" s="161"/>
      <c r="AD773" s="161"/>
      <c r="AE773" s="161"/>
      <c r="AF773" s="161"/>
      <c r="AG773" s="161"/>
    </row>
    <row r="774" spans="1:33" ht="15.75" customHeight="1">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c r="AA774" s="161"/>
      <c r="AB774" s="161"/>
      <c r="AC774" s="161"/>
      <c r="AD774" s="161"/>
      <c r="AE774" s="161"/>
      <c r="AF774" s="161"/>
      <c r="AG774" s="161"/>
    </row>
    <row r="775" spans="1:33" ht="15.75" customHeight="1">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c r="AA775" s="161"/>
      <c r="AB775" s="161"/>
      <c r="AC775" s="161"/>
      <c r="AD775" s="161"/>
      <c r="AE775" s="161"/>
      <c r="AF775" s="161"/>
      <c r="AG775" s="161"/>
    </row>
    <row r="776" spans="1:33" ht="15.75" customHeight="1">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c r="AA776" s="161"/>
      <c r="AB776" s="161"/>
      <c r="AC776" s="161"/>
      <c r="AD776" s="161"/>
      <c r="AE776" s="161"/>
      <c r="AF776" s="161"/>
      <c r="AG776" s="161"/>
    </row>
    <row r="777" spans="1:33" ht="15.75" customHeight="1">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c r="AA777" s="161"/>
      <c r="AB777" s="161"/>
      <c r="AC777" s="161"/>
      <c r="AD777" s="161"/>
      <c r="AE777" s="161"/>
      <c r="AF777" s="161"/>
      <c r="AG777" s="161"/>
    </row>
    <row r="778" spans="1:33" ht="15.75" customHeight="1">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c r="AA778" s="161"/>
      <c r="AB778" s="161"/>
      <c r="AC778" s="161"/>
      <c r="AD778" s="161"/>
      <c r="AE778" s="161"/>
      <c r="AF778" s="161"/>
      <c r="AG778" s="161"/>
    </row>
    <row r="779" spans="1:33" ht="15.75" customHeight="1">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c r="AA779" s="161"/>
      <c r="AB779" s="161"/>
      <c r="AC779" s="161"/>
      <c r="AD779" s="161"/>
      <c r="AE779" s="161"/>
      <c r="AF779" s="161"/>
      <c r="AG779" s="161"/>
    </row>
    <row r="780" spans="1:33" ht="15.75" customHeight="1">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c r="AA780" s="161"/>
      <c r="AB780" s="161"/>
      <c r="AC780" s="161"/>
      <c r="AD780" s="161"/>
      <c r="AE780" s="161"/>
      <c r="AF780" s="161"/>
      <c r="AG780" s="161"/>
    </row>
    <row r="781" spans="1:33" ht="15.75" customHeight="1">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c r="AA781" s="161"/>
      <c r="AB781" s="161"/>
      <c r="AC781" s="161"/>
      <c r="AD781" s="161"/>
      <c r="AE781" s="161"/>
      <c r="AF781" s="161"/>
      <c r="AG781" s="161"/>
    </row>
    <row r="782" spans="1:33" ht="15.75" customHeight="1">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c r="AA782" s="161"/>
      <c r="AB782" s="161"/>
      <c r="AC782" s="161"/>
      <c r="AD782" s="161"/>
      <c r="AE782" s="161"/>
      <c r="AF782" s="161"/>
      <c r="AG782" s="161"/>
    </row>
    <row r="783" spans="1:33" ht="15.75" customHeight="1">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c r="AA783" s="161"/>
      <c r="AB783" s="161"/>
      <c r="AC783" s="161"/>
      <c r="AD783" s="161"/>
      <c r="AE783" s="161"/>
      <c r="AF783" s="161"/>
      <c r="AG783" s="161"/>
    </row>
    <row r="784" spans="1:33" ht="15.75" customHeight="1">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c r="AA784" s="161"/>
      <c r="AB784" s="161"/>
      <c r="AC784" s="161"/>
      <c r="AD784" s="161"/>
      <c r="AE784" s="161"/>
      <c r="AF784" s="161"/>
      <c r="AG784" s="161"/>
    </row>
    <row r="785" spans="1:33" ht="15.75" customHeight="1">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c r="AA785" s="161"/>
      <c r="AB785" s="161"/>
      <c r="AC785" s="161"/>
      <c r="AD785" s="161"/>
      <c r="AE785" s="161"/>
      <c r="AF785" s="161"/>
      <c r="AG785" s="161"/>
    </row>
    <row r="786" spans="1:33" ht="15.75" customHeight="1">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c r="AA786" s="161"/>
      <c r="AB786" s="161"/>
      <c r="AC786" s="161"/>
      <c r="AD786" s="161"/>
      <c r="AE786" s="161"/>
      <c r="AF786" s="161"/>
      <c r="AG786" s="161"/>
    </row>
    <row r="787" spans="1:33" ht="15.75" customHeight="1">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c r="AA787" s="161"/>
      <c r="AB787" s="161"/>
      <c r="AC787" s="161"/>
      <c r="AD787" s="161"/>
      <c r="AE787" s="161"/>
      <c r="AF787" s="161"/>
      <c r="AG787" s="161"/>
    </row>
    <row r="788" spans="1:33" ht="15.75" customHeight="1">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c r="AA788" s="161"/>
      <c r="AB788" s="161"/>
      <c r="AC788" s="161"/>
      <c r="AD788" s="161"/>
      <c r="AE788" s="161"/>
      <c r="AF788" s="161"/>
      <c r="AG788" s="161"/>
    </row>
    <row r="789" spans="1:33" ht="15.75" customHeight="1">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c r="AA789" s="161"/>
      <c r="AB789" s="161"/>
      <c r="AC789" s="161"/>
      <c r="AD789" s="161"/>
      <c r="AE789" s="161"/>
      <c r="AF789" s="161"/>
      <c r="AG789" s="161"/>
    </row>
    <row r="790" spans="1:33" ht="15.75" customHeight="1">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c r="AA790" s="161"/>
      <c r="AB790" s="161"/>
      <c r="AC790" s="161"/>
      <c r="AD790" s="161"/>
      <c r="AE790" s="161"/>
      <c r="AF790" s="161"/>
      <c r="AG790" s="161"/>
    </row>
    <row r="791" spans="1:33" ht="15.75" customHeight="1">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c r="AA791" s="161"/>
      <c r="AB791" s="161"/>
      <c r="AC791" s="161"/>
      <c r="AD791" s="161"/>
      <c r="AE791" s="161"/>
      <c r="AF791" s="161"/>
      <c r="AG791" s="161"/>
    </row>
    <row r="792" spans="1:33" ht="15.75" customHeight="1">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c r="AA792" s="161"/>
      <c r="AB792" s="161"/>
      <c r="AC792" s="161"/>
      <c r="AD792" s="161"/>
      <c r="AE792" s="161"/>
      <c r="AF792" s="161"/>
      <c r="AG792" s="161"/>
    </row>
    <row r="793" spans="1:33" ht="15.75" customHeight="1">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c r="AA793" s="161"/>
      <c r="AB793" s="161"/>
      <c r="AC793" s="161"/>
      <c r="AD793" s="161"/>
      <c r="AE793" s="161"/>
      <c r="AF793" s="161"/>
      <c r="AG793" s="161"/>
    </row>
    <row r="794" spans="1:33" ht="15.75" customHeight="1">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c r="AA794" s="161"/>
      <c r="AB794" s="161"/>
      <c r="AC794" s="161"/>
      <c r="AD794" s="161"/>
      <c r="AE794" s="161"/>
      <c r="AF794" s="161"/>
      <c r="AG794" s="161"/>
    </row>
    <row r="795" spans="1:33" ht="15.75" customHeight="1">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c r="AA795" s="161"/>
      <c r="AB795" s="161"/>
      <c r="AC795" s="161"/>
      <c r="AD795" s="161"/>
      <c r="AE795" s="161"/>
      <c r="AF795" s="161"/>
      <c r="AG795" s="161"/>
    </row>
    <row r="796" spans="1:33" ht="15.75" customHeight="1">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c r="AA796" s="161"/>
      <c r="AB796" s="161"/>
      <c r="AC796" s="161"/>
      <c r="AD796" s="161"/>
      <c r="AE796" s="161"/>
      <c r="AF796" s="161"/>
      <c r="AG796" s="161"/>
    </row>
    <row r="797" spans="1:33" ht="15.75" customHeight="1">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c r="AA797" s="161"/>
      <c r="AB797" s="161"/>
      <c r="AC797" s="161"/>
      <c r="AD797" s="161"/>
      <c r="AE797" s="161"/>
      <c r="AF797" s="161"/>
      <c r="AG797" s="161"/>
    </row>
    <row r="798" spans="1:33" ht="15.75" customHeight="1">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c r="AA798" s="161"/>
      <c r="AB798" s="161"/>
      <c r="AC798" s="161"/>
      <c r="AD798" s="161"/>
      <c r="AE798" s="161"/>
      <c r="AF798" s="161"/>
      <c r="AG798" s="161"/>
    </row>
    <row r="799" spans="1:33" ht="15.75" customHeight="1">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c r="AA799" s="161"/>
      <c r="AB799" s="161"/>
      <c r="AC799" s="161"/>
      <c r="AD799" s="161"/>
      <c r="AE799" s="161"/>
      <c r="AF799" s="161"/>
      <c r="AG799" s="161"/>
    </row>
    <row r="800" spans="1:33" ht="15.75" customHeight="1">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c r="AA800" s="161"/>
      <c r="AB800" s="161"/>
      <c r="AC800" s="161"/>
      <c r="AD800" s="161"/>
      <c r="AE800" s="161"/>
      <c r="AF800" s="161"/>
      <c r="AG800" s="161"/>
    </row>
    <row r="801" spans="1:33" ht="15.75" customHeight="1">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c r="AA801" s="161"/>
      <c r="AB801" s="161"/>
      <c r="AC801" s="161"/>
      <c r="AD801" s="161"/>
      <c r="AE801" s="161"/>
      <c r="AF801" s="161"/>
      <c r="AG801" s="161"/>
    </row>
    <row r="802" spans="1:33" ht="15.75" customHeight="1">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c r="AA802" s="161"/>
      <c r="AB802" s="161"/>
      <c r="AC802" s="161"/>
      <c r="AD802" s="161"/>
      <c r="AE802" s="161"/>
      <c r="AF802" s="161"/>
      <c r="AG802" s="161"/>
    </row>
    <row r="803" spans="1:33" ht="15.75" customHeight="1">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c r="AA803" s="161"/>
      <c r="AB803" s="161"/>
      <c r="AC803" s="161"/>
      <c r="AD803" s="161"/>
      <c r="AE803" s="161"/>
      <c r="AF803" s="161"/>
      <c r="AG803" s="161"/>
    </row>
    <row r="804" spans="1:33" ht="15.75" customHeight="1">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c r="AA804" s="161"/>
      <c r="AB804" s="161"/>
      <c r="AC804" s="161"/>
      <c r="AD804" s="161"/>
      <c r="AE804" s="161"/>
      <c r="AF804" s="161"/>
      <c r="AG804" s="161"/>
    </row>
    <row r="805" spans="1:33" ht="15.75" customHeight="1">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c r="AA805" s="161"/>
      <c r="AB805" s="161"/>
      <c r="AC805" s="161"/>
      <c r="AD805" s="161"/>
      <c r="AE805" s="161"/>
      <c r="AF805" s="161"/>
      <c r="AG805" s="161"/>
    </row>
    <row r="806" spans="1:33" ht="15.75" customHeight="1">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c r="AA806" s="161"/>
      <c r="AB806" s="161"/>
      <c r="AC806" s="161"/>
      <c r="AD806" s="161"/>
      <c r="AE806" s="161"/>
      <c r="AF806" s="161"/>
      <c r="AG806" s="161"/>
    </row>
    <row r="807" spans="1:33" ht="15.75" customHeight="1">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c r="AA807" s="161"/>
      <c r="AB807" s="161"/>
      <c r="AC807" s="161"/>
      <c r="AD807" s="161"/>
      <c r="AE807" s="161"/>
      <c r="AF807" s="161"/>
      <c r="AG807" s="161"/>
    </row>
    <row r="808" spans="1:33" ht="15.75" customHeight="1">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c r="AA808" s="161"/>
      <c r="AB808" s="161"/>
      <c r="AC808" s="161"/>
      <c r="AD808" s="161"/>
      <c r="AE808" s="161"/>
      <c r="AF808" s="161"/>
      <c r="AG808" s="161"/>
    </row>
    <row r="809" spans="1:33" ht="15.75" customHeight="1">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c r="AA809" s="161"/>
      <c r="AB809" s="161"/>
      <c r="AC809" s="161"/>
      <c r="AD809" s="161"/>
      <c r="AE809" s="161"/>
      <c r="AF809" s="161"/>
      <c r="AG809" s="161"/>
    </row>
    <row r="810" spans="1:33" ht="15.75" customHeight="1">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c r="AA810" s="161"/>
      <c r="AB810" s="161"/>
      <c r="AC810" s="161"/>
      <c r="AD810" s="161"/>
      <c r="AE810" s="161"/>
      <c r="AF810" s="161"/>
      <c r="AG810" s="161"/>
    </row>
    <row r="811" spans="1:33" ht="15.75" customHeight="1">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c r="AA811" s="161"/>
      <c r="AB811" s="161"/>
      <c r="AC811" s="161"/>
      <c r="AD811" s="161"/>
      <c r="AE811" s="161"/>
      <c r="AF811" s="161"/>
      <c r="AG811" s="161"/>
    </row>
    <row r="812" spans="1:33" ht="15.75" customHeight="1">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c r="AA812" s="161"/>
      <c r="AB812" s="161"/>
      <c r="AC812" s="161"/>
      <c r="AD812" s="161"/>
      <c r="AE812" s="161"/>
      <c r="AF812" s="161"/>
      <c r="AG812" s="161"/>
    </row>
    <row r="813" spans="1:33" ht="15.75" customHeight="1">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c r="AA813" s="161"/>
      <c r="AB813" s="161"/>
      <c r="AC813" s="161"/>
      <c r="AD813" s="161"/>
      <c r="AE813" s="161"/>
      <c r="AF813" s="161"/>
      <c r="AG813" s="161"/>
    </row>
    <row r="814" spans="1:33" ht="15.75" customHeight="1">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c r="AA814" s="161"/>
      <c r="AB814" s="161"/>
      <c r="AC814" s="161"/>
      <c r="AD814" s="161"/>
      <c r="AE814" s="161"/>
      <c r="AF814" s="161"/>
      <c r="AG814" s="161"/>
    </row>
    <row r="815" spans="1:33" ht="15.75" customHeight="1">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c r="AA815" s="161"/>
      <c r="AB815" s="161"/>
      <c r="AC815" s="161"/>
      <c r="AD815" s="161"/>
      <c r="AE815" s="161"/>
      <c r="AF815" s="161"/>
      <c r="AG815" s="161"/>
    </row>
    <row r="816" spans="1:33" ht="15.75" customHeight="1">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c r="AA816" s="161"/>
      <c r="AB816" s="161"/>
      <c r="AC816" s="161"/>
      <c r="AD816" s="161"/>
      <c r="AE816" s="161"/>
      <c r="AF816" s="161"/>
      <c r="AG816" s="161"/>
    </row>
    <row r="817" spans="1:33" ht="15.75" customHeight="1">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c r="AA817" s="161"/>
      <c r="AB817" s="161"/>
      <c r="AC817" s="161"/>
      <c r="AD817" s="161"/>
      <c r="AE817" s="161"/>
      <c r="AF817" s="161"/>
      <c r="AG817" s="161"/>
    </row>
    <row r="818" spans="1:33" ht="15.75" customHeight="1">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c r="AA818" s="161"/>
      <c r="AB818" s="161"/>
      <c r="AC818" s="161"/>
      <c r="AD818" s="161"/>
      <c r="AE818" s="161"/>
      <c r="AF818" s="161"/>
      <c r="AG818" s="161"/>
    </row>
    <row r="819" spans="1:33" ht="15.75" customHeight="1">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c r="AA819" s="161"/>
      <c r="AB819" s="161"/>
      <c r="AC819" s="161"/>
      <c r="AD819" s="161"/>
      <c r="AE819" s="161"/>
      <c r="AF819" s="161"/>
      <c r="AG819" s="161"/>
    </row>
    <row r="820" spans="1:33" ht="15.75" customHeight="1">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c r="AA820" s="161"/>
      <c r="AB820" s="161"/>
      <c r="AC820" s="161"/>
      <c r="AD820" s="161"/>
      <c r="AE820" s="161"/>
      <c r="AF820" s="161"/>
      <c r="AG820" s="161"/>
    </row>
    <row r="821" spans="1:33" ht="15.75" customHeight="1">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c r="AA821" s="161"/>
      <c r="AB821" s="161"/>
      <c r="AC821" s="161"/>
      <c r="AD821" s="161"/>
      <c r="AE821" s="161"/>
      <c r="AF821" s="161"/>
      <c r="AG821" s="161"/>
    </row>
    <row r="822" spans="1:33" ht="15.75" customHeight="1">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c r="AA822" s="161"/>
      <c r="AB822" s="161"/>
      <c r="AC822" s="161"/>
      <c r="AD822" s="161"/>
      <c r="AE822" s="161"/>
      <c r="AF822" s="161"/>
      <c r="AG822" s="161"/>
    </row>
    <row r="823" spans="1:33" ht="15.75" customHeight="1">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c r="AA823" s="161"/>
      <c r="AB823" s="161"/>
      <c r="AC823" s="161"/>
      <c r="AD823" s="161"/>
      <c r="AE823" s="161"/>
      <c r="AF823" s="161"/>
      <c r="AG823" s="161"/>
    </row>
    <row r="824" spans="1:33" ht="15.75" customHeight="1">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c r="AA824" s="161"/>
      <c r="AB824" s="161"/>
      <c r="AC824" s="161"/>
      <c r="AD824" s="161"/>
      <c r="AE824" s="161"/>
      <c r="AF824" s="161"/>
      <c r="AG824" s="161"/>
    </row>
    <row r="825" spans="1:33" ht="15.75" customHeight="1">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c r="AA825" s="161"/>
      <c r="AB825" s="161"/>
      <c r="AC825" s="161"/>
      <c r="AD825" s="161"/>
      <c r="AE825" s="161"/>
      <c r="AF825" s="161"/>
      <c r="AG825" s="161"/>
    </row>
    <row r="826" spans="1:33" ht="15.75" customHeight="1">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c r="AA826" s="161"/>
      <c r="AB826" s="161"/>
      <c r="AC826" s="161"/>
      <c r="AD826" s="161"/>
      <c r="AE826" s="161"/>
      <c r="AF826" s="161"/>
      <c r="AG826" s="161"/>
    </row>
    <row r="827" spans="1:33" ht="15.75" customHeight="1">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c r="AA827" s="161"/>
      <c r="AB827" s="161"/>
      <c r="AC827" s="161"/>
      <c r="AD827" s="161"/>
      <c r="AE827" s="161"/>
      <c r="AF827" s="161"/>
      <c r="AG827" s="161"/>
    </row>
    <row r="828" spans="1:33" ht="15.75" customHeight="1">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c r="AA828" s="161"/>
      <c r="AB828" s="161"/>
      <c r="AC828" s="161"/>
      <c r="AD828" s="161"/>
      <c r="AE828" s="161"/>
      <c r="AF828" s="161"/>
      <c r="AG828" s="161"/>
    </row>
    <row r="829" spans="1:33" ht="15.75" customHeight="1">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c r="AA829" s="161"/>
      <c r="AB829" s="161"/>
      <c r="AC829" s="161"/>
      <c r="AD829" s="161"/>
      <c r="AE829" s="161"/>
      <c r="AF829" s="161"/>
      <c r="AG829" s="161"/>
    </row>
    <row r="830" spans="1:33" ht="15.75" customHeight="1">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c r="AA830" s="161"/>
      <c r="AB830" s="161"/>
      <c r="AC830" s="161"/>
      <c r="AD830" s="161"/>
      <c r="AE830" s="161"/>
      <c r="AF830" s="161"/>
      <c r="AG830" s="161"/>
    </row>
    <row r="831" spans="1:33" ht="15.75" customHeight="1">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row>
    <row r="832" spans="1:33" ht="15.75" customHeight="1">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c r="AA832" s="161"/>
      <c r="AB832" s="161"/>
      <c r="AC832" s="161"/>
      <c r="AD832" s="161"/>
      <c r="AE832" s="161"/>
      <c r="AF832" s="161"/>
      <c r="AG832" s="161"/>
    </row>
    <row r="833" spans="1:33" ht="15.75" customHeight="1">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c r="AA833" s="161"/>
      <c r="AB833" s="161"/>
      <c r="AC833" s="161"/>
      <c r="AD833" s="161"/>
      <c r="AE833" s="161"/>
      <c r="AF833" s="161"/>
      <c r="AG833" s="161"/>
    </row>
    <row r="834" spans="1:33" ht="15.75" customHeight="1">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c r="AA834" s="161"/>
      <c r="AB834" s="161"/>
      <c r="AC834" s="161"/>
      <c r="AD834" s="161"/>
      <c r="AE834" s="161"/>
      <c r="AF834" s="161"/>
      <c r="AG834" s="161"/>
    </row>
    <row r="835" spans="1:33" ht="15.75" customHeight="1">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c r="AA835" s="161"/>
      <c r="AB835" s="161"/>
      <c r="AC835" s="161"/>
      <c r="AD835" s="161"/>
      <c r="AE835" s="161"/>
      <c r="AF835" s="161"/>
      <c r="AG835" s="161"/>
    </row>
    <row r="836" spans="1:33" ht="15.75" customHeight="1">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c r="AA836" s="161"/>
      <c r="AB836" s="161"/>
      <c r="AC836" s="161"/>
      <c r="AD836" s="161"/>
      <c r="AE836" s="161"/>
      <c r="AF836" s="161"/>
      <c r="AG836" s="161"/>
    </row>
    <row r="837" spans="1:33" ht="15.75" customHeight="1">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c r="AA837" s="161"/>
      <c r="AB837" s="161"/>
      <c r="AC837" s="161"/>
      <c r="AD837" s="161"/>
      <c r="AE837" s="161"/>
      <c r="AF837" s="161"/>
      <c r="AG837" s="161"/>
    </row>
    <row r="838" spans="1:33" ht="15.75" customHeight="1">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c r="AA838" s="161"/>
      <c r="AB838" s="161"/>
      <c r="AC838" s="161"/>
      <c r="AD838" s="161"/>
      <c r="AE838" s="161"/>
      <c r="AF838" s="161"/>
      <c r="AG838" s="161"/>
    </row>
    <row r="839" spans="1:33" ht="15.75" customHeight="1">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c r="AA839" s="161"/>
      <c r="AB839" s="161"/>
      <c r="AC839" s="161"/>
      <c r="AD839" s="161"/>
      <c r="AE839" s="161"/>
      <c r="AF839" s="161"/>
      <c r="AG839" s="161"/>
    </row>
    <row r="840" spans="1:33" ht="15.75" customHeight="1">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c r="AA840" s="161"/>
      <c r="AB840" s="161"/>
      <c r="AC840" s="161"/>
      <c r="AD840" s="161"/>
      <c r="AE840" s="161"/>
      <c r="AF840" s="161"/>
      <c r="AG840" s="161"/>
    </row>
    <row r="841" spans="1:33" ht="15.75" customHeight="1">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c r="AA841" s="161"/>
      <c r="AB841" s="161"/>
      <c r="AC841" s="161"/>
      <c r="AD841" s="161"/>
      <c r="AE841" s="161"/>
      <c r="AF841" s="161"/>
      <c r="AG841" s="161"/>
    </row>
    <row r="842" spans="1:33" ht="15.75" customHeight="1">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c r="AA842" s="161"/>
      <c r="AB842" s="161"/>
      <c r="AC842" s="161"/>
      <c r="AD842" s="161"/>
      <c r="AE842" s="161"/>
      <c r="AF842" s="161"/>
      <c r="AG842" s="161"/>
    </row>
    <row r="843" spans="1:33" ht="15.75" customHeight="1">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c r="AA843" s="161"/>
      <c r="AB843" s="161"/>
      <c r="AC843" s="161"/>
      <c r="AD843" s="161"/>
      <c r="AE843" s="161"/>
      <c r="AF843" s="161"/>
      <c r="AG843" s="161"/>
    </row>
    <row r="844" spans="1:33" ht="15.75" customHeight="1">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c r="AA844" s="161"/>
      <c r="AB844" s="161"/>
      <c r="AC844" s="161"/>
      <c r="AD844" s="161"/>
      <c r="AE844" s="161"/>
      <c r="AF844" s="161"/>
      <c r="AG844" s="161"/>
    </row>
    <row r="845" spans="1:33" ht="15.75" customHeight="1">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c r="AA845" s="161"/>
      <c r="AB845" s="161"/>
      <c r="AC845" s="161"/>
      <c r="AD845" s="161"/>
      <c r="AE845" s="161"/>
      <c r="AF845" s="161"/>
      <c r="AG845" s="161"/>
    </row>
    <row r="846" spans="1:33" ht="15.75" customHeight="1">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c r="AA846" s="161"/>
      <c r="AB846" s="161"/>
      <c r="AC846" s="161"/>
      <c r="AD846" s="161"/>
      <c r="AE846" s="161"/>
      <c r="AF846" s="161"/>
      <c r="AG846" s="161"/>
    </row>
    <row r="847" spans="1:33" ht="15.75" customHeight="1">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c r="AA847" s="161"/>
      <c r="AB847" s="161"/>
      <c r="AC847" s="161"/>
      <c r="AD847" s="161"/>
      <c r="AE847" s="161"/>
      <c r="AF847" s="161"/>
      <c r="AG847" s="161"/>
    </row>
    <row r="848" spans="1:33" ht="15.75" customHeight="1">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c r="AA848" s="161"/>
      <c r="AB848" s="161"/>
      <c r="AC848" s="161"/>
      <c r="AD848" s="161"/>
      <c r="AE848" s="161"/>
      <c r="AF848" s="161"/>
      <c r="AG848" s="161"/>
    </row>
    <row r="849" spans="1:33" ht="15.75" customHeight="1">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c r="AA849" s="161"/>
      <c r="AB849" s="161"/>
      <c r="AC849" s="161"/>
      <c r="AD849" s="161"/>
      <c r="AE849" s="161"/>
      <c r="AF849" s="161"/>
      <c r="AG849" s="161"/>
    </row>
    <row r="850" spans="1:33" ht="15.75" customHeight="1">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c r="AA850" s="161"/>
      <c r="AB850" s="161"/>
      <c r="AC850" s="161"/>
      <c r="AD850" s="161"/>
      <c r="AE850" s="161"/>
      <c r="AF850" s="161"/>
      <c r="AG850" s="161"/>
    </row>
    <row r="851" spans="1:33" ht="15.75" customHeight="1">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c r="AA851" s="161"/>
      <c r="AB851" s="161"/>
      <c r="AC851" s="161"/>
      <c r="AD851" s="161"/>
      <c r="AE851" s="161"/>
      <c r="AF851" s="161"/>
      <c r="AG851" s="161"/>
    </row>
    <row r="852" spans="1:33" ht="15.75" customHeight="1">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c r="AA852" s="161"/>
      <c r="AB852" s="161"/>
      <c r="AC852" s="161"/>
      <c r="AD852" s="161"/>
      <c r="AE852" s="161"/>
      <c r="AF852" s="161"/>
      <c r="AG852" s="161"/>
    </row>
    <row r="853" spans="1:33" ht="15.75" customHeight="1">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c r="AA853" s="161"/>
      <c r="AB853" s="161"/>
      <c r="AC853" s="161"/>
      <c r="AD853" s="161"/>
      <c r="AE853" s="161"/>
      <c r="AF853" s="161"/>
      <c r="AG853" s="161"/>
    </row>
    <row r="854" spans="1:33" ht="15.75" customHeight="1">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c r="AA854" s="161"/>
      <c r="AB854" s="161"/>
      <c r="AC854" s="161"/>
      <c r="AD854" s="161"/>
      <c r="AE854" s="161"/>
      <c r="AF854" s="161"/>
      <c r="AG854" s="161"/>
    </row>
    <row r="855" spans="1:33" ht="15.75" customHeight="1">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c r="AA855" s="161"/>
      <c r="AB855" s="161"/>
      <c r="AC855" s="161"/>
      <c r="AD855" s="161"/>
      <c r="AE855" s="161"/>
      <c r="AF855" s="161"/>
      <c r="AG855" s="161"/>
    </row>
    <row r="856" spans="1:33" ht="15.75" customHeight="1">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c r="AA856" s="161"/>
      <c r="AB856" s="161"/>
      <c r="AC856" s="161"/>
      <c r="AD856" s="161"/>
      <c r="AE856" s="161"/>
      <c r="AF856" s="161"/>
      <c r="AG856" s="161"/>
    </row>
    <row r="857" spans="1:33" ht="15.75" customHeight="1">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c r="AA857" s="161"/>
      <c r="AB857" s="161"/>
      <c r="AC857" s="161"/>
      <c r="AD857" s="161"/>
      <c r="AE857" s="161"/>
      <c r="AF857" s="161"/>
      <c r="AG857" s="161"/>
    </row>
    <row r="858" spans="1:33" ht="15.75" customHeight="1">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c r="AA858" s="161"/>
      <c r="AB858" s="161"/>
      <c r="AC858" s="161"/>
      <c r="AD858" s="161"/>
      <c r="AE858" s="161"/>
      <c r="AF858" s="161"/>
      <c r="AG858" s="161"/>
    </row>
    <row r="859" spans="1:33" ht="15.75" customHeight="1">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c r="AA859" s="161"/>
      <c r="AB859" s="161"/>
      <c r="AC859" s="161"/>
      <c r="AD859" s="161"/>
      <c r="AE859" s="161"/>
      <c r="AF859" s="161"/>
      <c r="AG859" s="161"/>
    </row>
    <row r="860" spans="1:33" ht="15.75" customHeight="1">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c r="AA860" s="161"/>
      <c r="AB860" s="161"/>
      <c r="AC860" s="161"/>
      <c r="AD860" s="161"/>
      <c r="AE860" s="161"/>
      <c r="AF860" s="161"/>
      <c r="AG860" s="161"/>
    </row>
    <row r="861" spans="1:33" ht="15.75" customHeight="1">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c r="AA861" s="161"/>
      <c r="AB861" s="161"/>
      <c r="AC861" s="161"/>
      <c r="AD861" s="161"/>
      <c r="AE861" s="161"/>
      <c r="AF861" s="161"/>
      <c r="AG861" s="161"/>
    </row>
    <row r="862" spans="1:33" ht="15.75" customHeight="1">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c r="AA862" s="161"/>
      <c r="AB862" s="161"/>
      <c r="AC862" s="161"/>
      <c r="AD862" s="161"/>
      <c r="AE862" s="161"/>
      <c r="AF862" s="161"/>
      <c r="AG862" s="161"/>
    </row>
    <row r="863" spans="1:33" ht="15.75" customHeight="1">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c r="AA863" s="161"/>
      <c r="AB863" s="161"/>
      <c r="AC863" s="161"/>
      <c r="AD863" s="161"/>
      <c r="AE863" s="161"/>
      <c r="AF863" s="161"/>
      <c r="AG863" s="161"/>
    </row>
    <row r="864" spans="1:33" ht="15.75" customHeight="1">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c r="AA864" s="161"/>
      <c r="AB864" s="161"/>
      <c r="AC864" s="161"/>
      <c r="AD864" s="161"/>
      <c r="AE864" s="161"/>
      <c r="AF864" s="161"/>
      <c r="AG864" s="161"/>
    </row>
    <row r="865" spans="1:33" ht="15.75" customHeight="1">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c r="AA865" s="161"/>
      <c r="AB865" s="161"/>
      <c r="AC865" s="161"/>
      <c r="AD865" s="161"/>
      <c r="AE865" s="161"/>
      <c r="AF865" s="161"/>
      <c r="AG865" s="161"/>
    </row>
    <row r="866" spans="1:33" ht="15.75" customHeight="1">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c r="AA866" s="161"/>
      <c r="AB866" s="161"/>
      <c r="AC866" s="161"/>
      <c r="AD866" s="161"/>
      <c r="AE866" s="161"/>
      <c r="AF866" s="161"/>
      <c r="AG866" s="161"/>
    </row>
    <row r="867" spans="1:33" ht="15.75" customHeight="1">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c r="AA867" s="161"/>
      <c r="AB867" s="161"/>
      <c r="AC867" s="161"/>
      <c r="AD867" s="161"/>
      <c r="AE867" s="161"/>
      <c r="AF867" s="161"/>
      <c r="AG867" s="161"/>
    </row>
    <row r="868" spans="1:33" ht="15.75" customHeight="1">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1"/>
      <c r="AG868" s="161"/>
    </row>
    <row r="869" spans="1:33" ht="15.75" customHeight="1">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c r="AA869" s="161"/>
      <c r="AB869" s="161"/>
      <c r="AC869" s="161"/>
      <c r="AD869" s="161"/>
      <c r="AE869" s="161"/>
      <c r="AF869" s="161"/>
      <c r="AG869" s="161"/>
    </row>
    <row r="870" spans="1:33" ht="15.75" customHeight="1">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161"/>
      <c r="AG870" s="161"/>
    </row>
    <row r="871" spans="1:33" ht="15.75" customHeight="1">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161"/>
      <c r="AG871" s="161"/>
    </row>
    <row r="872" spans="1:33" ht="15.75" customHeight="1">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161"/>
      <c r="AG872" s="161"/>
    </row>
    <row r="873" spans="1:33" ht="15.75" customHeight="1">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161"/>
      <c r="AG873" s="161"/>
    </row>
    <row r="874" spans="1:33" ht="15.75" customHeight="1">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1"/>
      <c r="AG874" s="161"/>
    </row>
    <row r="875" spans="1:33" ht="15.75" customHeight="1">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c r="AA875" s="161"/>
      <c r="AB875" s="161"/>
      <c r="AC875" s="161"/>
      <c r="AD875" s="161"/>
      <c r="AE875" s="161"/>
      <c r="AF875" s="161"/>
      <c r="AG875" s="161"/>
    </row>
    <row r="876" spans="1:33" ht="15.75" customHeight="1">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c r="AA876" s="161"/>
      <c r="AB876" s="161"/>
      <c r="AC876" s="161"/>
      <c r="AD876" s="161"/>
      <c r="AE876" s="161"/>
      <c r="AF876" s="161"/>
      <c r="AG876" s="161"/>
    </row>
    <row r="877" spans="1:33" ht="15.75" customHeight="1">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c r="AA877" s="161"/>
      <c r="AB877" s="161"/>
      <c r="AC877" s="161"/>
      <c r="AD877" s="161"/>
      <c r="AE877" s="161"/>
      <c r="AF877" s="161"/>
      <c r="AG877" s="161"/>
    </row>
    <row r="878" spans="1:33" ht="15.75" customHeight="1">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c r="AA878" s="161"/>
      <c r="AB878" s="161"/>
      <c r="AC878" s="161"/>
      <c r="AD878" s="161"/>
      <c r="AE878" s="161"/>
      <c r="AF878" s="161"/>
      <c r="AG878" s="161"/>
    </row>
    <row r="879" spans="1:33" ht="15.75" customHeight="1">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c r="AA879" s="161"/>
      <c r="AB879" s="161"/>
      <c r="AC879" s="161"/>
      <c r="AD879" s="161"/>
      <c r="AE879" s="161"/>
      <c r="AF879" s="161"/>
      <c r="AG879" s="161"/>
    </row>
    <row r="880" spans="1:33" ht="15.75" customHeight="1">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c r="AA880" s="161"/>
      <c r="AB880" s="161"/>
      <c r="AC880" s="161"/>
      <c r="AD880" s="161"/>
      <c r="AE880" s="161"/>
      <c r="AF880" s="161"/>
      <c r="AG880" s="161"/>
    </row>
    <row r="881" spans="1:33" ht="15.75" customHeight="1">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c r="AA881" s="161"/>
      <c r="AB881" s="161"/>
      <c r="AC881" s="161"/>
      <c r="AD881" s="161"/>
      <c r="AE881" s="161"/>
      <c r="AF881" s="161"/>
      <c r="AG881" s="161"/>
    </row>
    <row r="882" spans="1:33" ht="15.75" customHeight="1">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c r="AA882" s="161"/>
      <c r="AB882" s="161"/>
      <c r="AC882" s="161"/>
      <c r="AD882" s="161"/>
      <c r="AE882" s="161"/>
      <c r="AF882" s="161"/>
      <c r="AG882" s="161"/>
    </row>
    <row r="883" spans="1:33" ht="15.75" customHeight="1">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c r="AA883" s="161"/>
      <c r="AB883" s="161"/>
      <c r="AC883" s="161"/>
      <c r="AD883" s="161"/>
      <c r="AE883" s="161"/>
      <c r="AF883" s="161"/>
      <c r="AG883" s="161"/>
    </row>
    <row r="884" spans="1:33" ht="15.75" customHeight="1">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c r="AA884" s="161"/>
      <c r="AB884" s="161"/>
      <c r="AC884" s="161"/>
      <c r="AD884" s="161"/>
      <c r="AE884" s="161"/>
      <c r="AF884" s="161"/>
      <c r="AG884" s="161"/>
    </row>
    <row r="885" spans="1:33" ht="15.75" customHeight="1">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c r="AA885" s="161"/>
      <c r="AB885" s="161"/>
      <c r="AC885" s="161"/>
      <c r="AD885" s="161"/>
      <c r="AE885" s="161"/>
      <c r="AF885" s="161"/>
      <c r="AG885" s="161"/>
    </row>
    <row r="886" spans="1:33" ht="15.75" customHeight="1">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c r="AA886" s="161"/>
      <c r="AB886" s="161"/>
      <c r="AC886" s="161"/>
      <c r="AD886" s="161"/>
      <c r="AE886" s="161"/>
      <c r="AF886" s="161"/>
      <c r="AG886" s="161"/>
    </row>
    <row r="887" spans="1:33" ht="15.75" customHeight="1">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c r="AA887" s="161"/>
      <c r="AB887" s="161"/>
      <c r="AC887" s="161"/>
      <c r="AD887" s="161"/>
      <c r="AE887" s="161"/>
      <c r="AF887" s="161"/>
      <c r="AG887" s="161"/>
    </row>
    <row r="888" spans="1:33" ht="15.75" customHeight="1">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c r="AA888" s="161"/>
      <c r="AB888" s="161"/>
      <c r="AC888" s="161"/>
      <c r="AD888" s="161"/>
      <c r="AE888" s="161"/>
      <c r="AF888" s="161"/>
      <c r="AG888" s="161"/>
    </row>
    <row r="889" spans="1:33" ht="15.75" customHeight="1">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c r="AA889" s="161"/>
      <c r="AB889" s="161"/>
      <c r="AC889" s="161"/>
      <c r="AD889" s="161"/>
      <c r="AE889" s="161"/>
      <c r="AF889" s="161"/>
      <c r="AG889" s="161"/>
    </row>
    <row r="890" spans="1:33" ht="15.75" customHeight="1">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c r="AA890" s="161"/>
      <c r="AB890" s="161"/>
      <c r="AC890" s="161"/>
      <c r="AD890" s="161"/>
      <c r="AE890" s="161"/>
      <c r="AF890" s="161"/>
      <c r="AG890" s="161"/>
    </row>
    <row r="891" spans="1:33" ht="15.75" customHeight="1">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c r="AA891" s="161"/>
      <c r="AB891" s="161"/>
      <c r="AC891" s="161"/>
      <c r="AD891" s="161"/>
      <c r="AE891" s="161"/>
      <c r="AF891" s="161"/>
      <c r="AG891" s="161"/>
    </row>
    <row r="892" spans="1:33" ht="15.75" customHeight="1">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c r="AA892" s="161"/>
      <c r="AB892" s="161"/>
      <c r="AC892" s="161"/>
      <c r="AD892" s="161"/>
      <c r="AE892" s="161"/>
      <c r="AF892" s="161"/>
      <c r="AG892" s="161"/>
    </row>
    <row r="893" spans="1:33" ht="15.75" customHeight="1">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c r="AA893" s="161"/>
      <c r="AB893" s="161"/>
      <c r="AC893" s="161"/>
      <c r="AD893" s="161"/>
      <c r="AE893" s="161"/>
      <c r="AF893" s="161"/>
      <c r="AG893" s="161"/>
    </row>
    <row r="894" spans="1:33" ht="15.75" customHeight="1">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c r="AA894" s="161"/>
      <c r="AB894" s="161"/>
      <c r="AC894" s="161"/>
      <c r="AD894" s="161"/>
      <c r="AE894" s="161"/>
      <c r="AF894" s="161"/>
      <c r="AG894" s="161"/>
    </row>
    <row r="895" spans="1:33" ht="15.75" customHeight="1">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c r="AA895" s="161"/>
      <c r="AB895" s="161"/>
      <c r="AC895" s="161"/>
      <c r="AD895" s="161"/>
      <c r="AE895" s="161"/>
      <c r="AF895" s="161"/>
      <c r="AG895" s="161"/>
    </row>
    <row r="896" spans="1:33" ht="15.75" customHeight="1">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c r="AA896" s="161"/>
      <c r="AB896" s="161"/>
      <c r="AC896" s="161"/>
      <c r="AD896" s="161"/>
      <c r="AE896" s="161"/>
      <c r="AF896" s="161"/>
      <c r="AG896" s="161"/>
    </row>
    <row r="897" spans="1:33" ht="15.75" customHeight="1">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c r="AA897" s="161"/>
      <c r="AB897" s="161"/>
      <c r="AC897" s="161"/>
      <c r="AD897" s="161"/>
      <c r="AE897" s="161"/>
      <c r="AF897" s="161"/>
      <c r="AG897" s="161"/>
    </row>
    <row r="898" spans="1:33" ht="15.75" customHeight="1">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c r="AA898" s="161"/>
      <c r="AB898" s="161"/>
      <c r="AC898" s="161"/>
      <c r="AD898" s="161"/>
      <c r="AE898" s="161"/>
      <c r="AF898" s="161"/>
      <c r="AG898" s="161"/>
    </row>
    <row r="899" spans="1:33" ht="15.75" customHeight="1">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c r="AA899" s="161"/>
      <c r="AB899" s="161"/>
      <c r="AC899" s="161"/>
      <c r="AD899" s="161"/>
      <c r="AE899" s="161"/>
      <c r="AF899" s="161"/>
      <c r="AG899" s="161"/>
    </row>
    <row r="900" spans="1:33" ht="15.75" customHeight="1">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c r="AA900" s="161"/>
      <c r="AB900" s="161"/>
      <c r="AC900" s="161"/>
      <c r="AD900" s="161"/>
      <c r="AE900" s="161"/>
      <c r="AF900" s="161"/>
      <c r="AG900" s="161"/>
    </row>
    <row r="901" spans="1:33" ht="15.75" customHeight="1">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c r="AA901" s="161"/>
      <c r="AB901" s="161"/>
      <c r="AC901" s="161"/>
      <c r="AD901" s="161"/>
      <c r="AE901" s="161"/>
      <c r="AF901" s="161"/>
      <c r="AG901" s="161"/>
    </row>
    <row r="902" spans="1:33" ht="15.75" customHeight="1">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c r="AA902" s="161"/>
      <c r="AB902" s="161"/>
      <c r="AC902" s="161"/>
      <c r="AD902" s="161"/>
      <c r="AE902" s="161"/>
      <c r="AF902" s="161"/>
      <c r="AG902" s="161"/>
    </row>
    <row r="903" spans="1:33" ht="15.75" customHeight="1">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c r="AA903" s="161"/>
      <c r="AB903" s="161"/>
      <c r="AC903" s="161"/>
      <c r="AD903" s="161"/>
      <c r="AE903" s="161"/>
      <c r="AF903" s="161"/>
      <c r="AG903" s="161"/>
    </row>
    <row r="904" spans="1:33" ht="15.75" customHeight="1">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c r="AA904" s="161"/>
      <c r="AB904" s="161"/>
      <c r="AC904" s="161"/>
      <c r="AD904" s="161"/>
      <c r="AE904" s="161"/>
      <c r="AF904" s="161"/>
      <c r="AG904" s="161"/>
    </row>
    <row r="905" spans="1:33" ht="15.75" customHeight="1">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c r="AA905" s="161"/>
      <c r="AB905" s="161"/>
      <c r="AC905" s="161"/>
      <c r="AD905" s="161"/>
      <c r="AE905" s="161"/>
      <c r="AF905" s="161"/>
      <c r="AG905" s="161"/>
    </row>
    <row r="906" spans="1:33" ht="15.75" customHeight="1">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c r="AA906" s="161"/>
      <c r="AB906" s="161"/>
      <c r="AC906" s="161"/>
      <c r="AD906" s="161"/>
      <c r="AE906" s="161"/>
      <c r="AF906" s="161"/>
      <c r="AG906" s="161"/>
    </row>
    <row r="907" spans="1:33" ht="15.75" customHeight="1">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c r="AA907" s="161"/>
      <c r="AB907" s="161"/>
      <c r="AC907" s="161"/>
      <c r="AD907" s="161"/>
      <c r="AE907" s="161"/>
      <c r="AF907" s="161"/>
      <c r="AG907" s="161"/>
    </row>
    <row r="908" spans="1:33" ht="15.75" customHeight="1">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c r="AA908" s="161"/>
      <c r="AB908" s="161"/>
      <c r="AC908" s="161"/>
      <c r="AD908" s="161"/>
      <c r="AE908" s="161"/>
      <c r="AF908" s="161"/>
      <c r="AG908" s="161"/>
    </row>
    <row r="909" spans="1:33" ht="15.75" customHeight="1">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c r="AA909" s="161"/>
      <c r="AB909" s="161"/>
      <c r="AC909" s="161"/>
      <c r="AD909" s="161"/>
      <c r="AE909" s="161"/>
      <c r="AF909" s="161"/>
      <c r="AG909" s="161"/>
    </row>
    <row r="910" spans="1:33" ht="15.75" customHeight="1">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c r="AA910" s="161"/>
      <c r="AB910" s="161"/>
      <c r="AC910" s="161"/>
      <c r="AD910" s="161"/>
      <c r="AE910" s="161"/>
      <c r="AF910" s="161"/>
      <c r="AG910" s="161"/>
    </row>
    <row r="911" spans="1:33" ht="15.75" customHeight="1">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c r="AA911" s="161"/>
      <c r="AB911" s="161"/>
      <c r="AC911" s="161"/>
      <c r="AD911" s="161"/>
      <c r="AE911" s="161"/>
      <c r="AF911" s="161"/>
      <c r="AG911" s="161"/>
    </row>
    <row r="912" spans="1:33" ht="15.75" customHeight="1">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c r="AA912" s="161"/>
      <c r="AB912" s="161"/>
      <c r="AC912" s="161"/>
      <c r="AD912" s="161"/>
      <c r="AE912" s="161"/>
      <c r="AF912" s="161"/>
      <c r="AG912" s="161"/>
    </row>
    <row r="913" spans="1:33" ht="15.75" customHeight="1">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c r="AA913" s="161"/>
      <c r="AB913" s="161"/>
      <c r="AC913" s="161"/>
      <c r="AD913" s="161"/>
      <c r="AE913" s="161"/>
      <c r="AF913" s="161"/>
      <c r="AG913" s="161"/>
    </row>
    <row r="914" spans="1:33" ht="15.75" customHeight="1">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c r="AA914" s="161"/>
      <c r="AB914" s="161"/>
      <c r="AC914" s="161"/>
      <c r="AD914" s="161"/>
      <c r="AE914" s="161"/>
      <c r="AF914" s="161"/>
      <c r="AG914" s="161"/>
    </row>
    <row r="915" spans="1:33" ht="15.75" customHeight="1">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c r="AA915" s="161"/>
      <c r="AB915" s="161"/>
      <c r="AC915" s="161"/>
      <c r="AD915" s="161"/>
      <c r="AE915" s="161"/>
      <c r="AF915" s="161"/>
      <c r="AG915" s="161"/>
    </row>
    <row r="916" spans="1:33" ht="15.75" customHeight="1">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c r="AA916" s="161"/>
      <c r="AB916" s="161"/>
      <c r="AC916" s="161"/>
      <c r="AD916" s="161"/>
      <c r="AE916" s="161"/>
      <c r="AF916" s="161"/>
      <c r="AG916" s="161"/>
    </row>
    <row r="917" spans="1:33" ht="15.75" customHeight="1">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c r="AA917" s="161"/>
      <c r="AB917" s="161"/>
      <c r="AC917" s="161"/>
      <c r="AD917" s="161"/>
      <c r="AE917" s="161"/>
      <c r="AF917" s="161"/>
      <c r="AG917" s="161"/>
    </row>
    <row r="918" spans="1:33" ht="15.75" customHeight="1">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c r="AA918" s="161"/>
      <c r="AB918" s="161"/>
      <c r="AC918" s="161"/>
      <c r="AD918" s="161"/>
      <c r="AE918" s="161"/>
      <c r="AF918" s="161"/>
      <c r="AG918" s="161"/>
    </row>
    <row r="919" spans="1:33" ht="15.75" customHeight="1">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c r="AA919" s="161"/>
      <c r="AB919" s="161"/>
      <c r="AC919" s="161"/>
      <c r="AD919" s="161"/>
      <c r="AE919" s="161"/>
      <c r="AF919" s="161"/>
      <c r="AG919" s="161"/>
    </row>
    <row r="920" spans="1:33" ht="15.75" customHeight="1">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1"/>
      <c r="AB920" s="161"/>
      <c r="AC920" s="161"/>
      <c r="AD920" s="161"/>
      <c r="AE920" s="161"/>
      <c r="AF920" s="161"/>
      <c r="AG920" s="161"/>
    </row>
    <row r="921" spans="1:33" ht="15.75" customHeight="1">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c r="AA921" s="161"/>
      <c r="AB921" s="161"/>
      <c r="AC921" s="161"/>
      <c r="AD921" s="161"/>
      <c r="AE921" s="161"/>
      <c r="AF921" s="161"/>
      <c r="AG921" s="161"/>
    </row>
    <row r="922" spans="1:33" ht="15.75" customHeight="1">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c r="AA922" s="161"/>
      <c r="AB922" s="161"/>
      <c r="AC922" s="161"/>
      <c r="AD922" s="161"/>
      <c r="AE922" s="161"/>
      <c r="AF922" s="161"/>
      <c r="AG922" s="161"/>
    </row>
    <row r="923" spans="1:33" ht="15.75" customHeight="1">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c r="AA923" s="161"/>
      <c r="AB923" s="161"/>
      <c r="AC923" s="161"/>
      <c r="AD923" s="161"/>
      <c r="AE923" s="161"/>
      <c r="AF923" s="161"/>
      <c r="AG923" s="161"/>
    </row>
    <row r="924" spans="1:33" ht="15.75" customHeight="1">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c r="AA924" s="161"/>
      <c r="AB924" s="161"/>
      <c r="AC924" s="161"/>
      <c r="AD924" s="161"/>
      <c r="AE924" s="161"/>
      <c r="AF924" s="161"/>
      <c r="AG924" s="161"/>
    </row>
    <row r="925" spans="1:33" ht="15.75" customHeight="1">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c r="AA925" s="161"/>
      <c r="AB925" s="161"/>
      <c r="AC925" s="161"/>
      <c r="AD925" s="161"/>
      <c r="AE925" s="161"/>
      <c r="AF925" s="161"/>
      <c r="AG925" s="161"/>
    </row>
    <row r="926" spans="1:33" ht="15.75" customHeight="1">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c r="AA926" s="161"/>
      <c r="AB926" s="161"/>
      <c r="AC926" s="161"/>
      <c r="AD926" s="161"/>
      <c r="AE926" s="161"/>
      <c r="AF926" s="161"/>
      <c r="AG926" s="161"/>
    </row>
    <row r="927" spans="1:33" ht="15.75" customHeight="1">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c r="AA927" s="161"/>
      <c r="AB927" s="161"/>
      <c r="AC927" s="161"/>
      <c r="AD927" s="161"/>
      <c r="AE927" s="161"/>
      <c r="AF927" s="161"/>
      <c r="AG927" s="161"/>
    </row>
    <row r="928" spans="1:33" ht="15.75" customHeight="1">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c r="AA928" s="161"/>
      <c r="AB928" s="161"/>
      <c r="AC928" s="161"/>
      <c r="AD928" s="161"/>
      <c r="AE928" s="161"/>
      <c r="AF928" s="161"/>
      <c r="AG928" s="161"/>
    </row>
    <row r="929" spans="1:33" ht="15.75" customHeight="1">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c r="AA929" s="161"/>
      <c r="AB929" s="161"/>
      <c r="AC929" s="161"/>
      <c r="AD929" s="161"/>
      <c r="AE929" s="161"/>
      <c r="AF929" s="161"/>
      <c r="AG929" s="161"/>
    </row>
    <row r="930" spans="1:33" ht="15.75" customHeight="1">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c r="AA930" s="161"/>
      <c r="AB930" s="161"/>
      <c r="AC930" s="161"/>
      <c r="AD930" s="161"/>
      <c r="AE930" s="161"/>
      <c r="AF930" s="161"/>
      <c r="AG930" s="161"/>
    </row>
    <row r="931" spans="1:33" ht="15.75" customHeight="1">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c r="AA931" s="161"/>
      <c r="AB931" s="161"/>
      <c r="AC931" s="161"/>
      <c r="AD931" s="161"/>
      <c r="AE931" s="161"/>
      <c r="AF931" s="161"/>
      <c r="AG931" s="161"/>
    </row>
    <row r="932" spans="1:33" ht="15.75" customHeight="1">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c r="AA932" s="161"/>
      <c r="AB932" s="161"/>
      <c r="AC932" s="161"/>
      <c r="AD932" s="161"/>
      <c r="AE932" s="161"/>
      <c r="AF932" s="161"/>
      <c r="AG932" s="161"/>
    </row>
    <row r="933" spans="1:33" ht="15.75" customHeight="1">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c r="AA933" s="161"/>
      <c r="AB933" s="161"/>
      <c r="AC933" s="161"/>
      <c r="AD933" s="161"/>
      <c r="AE933" s="161"/>
      <c r="AF933" s="161"/>
      <c r="AG933" s="161"/>
    </row>
    <row r="934" spans="1:33" ht="15.75" customHeight="1">
      <c r="A934" s="161"/>
      <c r="B934" s="161"/>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c r="AA934" s="161"/>
      <c r="AB934" s="161"/>
      <c r="AC934" s="161"/>
      <c r="AD934" s="161"/>
      <c r="AE934" s="161"/>
      <c r="AF934" s="161"/>
      <c r="AG934" s="161"/>
    </row>
    <row r="935" spans="1:33" ht="15.75" customHeight="1">
      <c r="A935" s="161"/>
      <c r="B935" s="161"/>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c r="AA935" s="161"/>
      <c r="AB935" s="161"/>
      <c r="AC935" s="161"/>
      <c r="AD935" s="161"/>
      <c r="AE935" s="161"/>
      <c r="AF935" s="161"/>
      <c r="AG935" s="161"/>
    </row>
    <row r="936" spans="1:33" ht="15.75" customHeight="1">
      <c r="A936" s="161"/>
      <c r="B936" s="161"/>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c r="AA936" s="161"/>
      <c r="AB936" s="161"/>
      <c r="AC936" s="161"/>
      <c r="AD936" s="161"/>
      <c r="AE936" s="161"/>
      <c r="AF936" s="161"/>
      <c r="AG936" s="161"/>
    </row>
    <row r="937" spans="1:33" ht="15.75" customHeight="1">
      <c r="A937" s="161"/>
      <c r="B937" s="161"/>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c r="AA937" s="161"/>
      <c r="AB937" s="161"/>
      <c r="AC937" s="161"/>
      <c r="AD937" s="161"/>
      <c r="AE937" s="161"/>
      <c r="AF937" s="161"/>
      <c r="AG937" s="161"/>
    </row>
    <row r="938" spans="1:33" ht="15.75" customHeight="1">
      <c r="A938" s="161"/>
      <c r="B938" s="161"/>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c r="AA938" s="161"/>
      <c r="AB938" s="161"/>
      <c r="AC938" s="161"/>
      <c r="AD938" s="161"/>
      <c r="AE938" s="161"/>
      <c r="AF938" s="161"/>
      <c r="AG938" s="161"/>
    </row>
    <row r="939" spans="1:33" ht="15.75" customHeight="1">
      <c r="A939" s="161"/>
      <c r="B939" s="161"/>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c r="AA939" s="161"/>
      <c r="AB939" s="161"/>
      <c r="AC939" s="161"/>
      <c r="AD939" s="161"/>
      <c r="AE939" s="161"/>
      <c r="AF939" s="161"/>
      <c r="AG939" s="161"/>
    </row>
    <row r="940" spans="1:33" ht="15.75" customHeight="1">
      <c r="A940" s="161"/>
      <c r="B940" s="161"/>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c r="AA940" s="161"/>
      <c r="AB940" s="161"/>
      <c r="AC940" s="161"/>
      <c r="AD940" s="161"/>
      <c r="AE940" s="161"/>
      <c r="AF940" s="161"/>
      <c r="AG940" s="161"/>
    </row>
    <row r="941" spans="1:33" ht="15.75" customHeight="1">
      <c r="A941" s="161"/>
      <c r="B941" s="161"/>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c r="AA941" s="161"/>
      <c r="AB941" s="161"/>
      <c r="AC941" s="161"/>
      <c r="AD941" s="161"/>
      <c r="AE941" s="161"/>
      <c r="AF941" s="161"/>
      <c r="AG941" s="161"/>
    </row>
    <row r="942" spans="1:33" ht="15.75" customHeight="1">
      <c r="A942" s="161"/>
      <c r="B942" s="161"/>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c r="AA942" s="161"/>
      <c r="AB942" s="161"/>
      <c r="AC942" s="161"/>
      <c r="AD942" s="161"/>
      <c r="AE942" s="161"/>
      <c r="AF942" s="161"/>
      <c r="AG942" s="161"/>
    </row>
    <row r="943" spans="1:33" ht="15.75" customHeight="1">
      <c r="A943" s="161"/>
      <c r="B943" s="161"/>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c r="AA943" s="161"/>
      <c r="AB943" s="161"/>
      <c r="AC943" s="161"/>
      <c r="AD943" s="161"/>
      <c r="AE943" s="161"/>
      <c r="AF943" s="161"/>
      <c r="AG943" s="161"/>
    </row>
    <row r="944" spans="1:33" ht="15.75" customHeight="1">
      <c r="A944" s="161"/>
      <c r="B944" s="161"/>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c r="AA944" s="161"/>
      <c r="AB944" s="161"/>
      <c r="AC944" s="161"/>
      <c r="AD944" s="161"/>
      <c r="AE944" s="161"/>
      <c r="AF944" s="161"/>
      <c r="AG944" s="161"/>
    </row>
    <row r="945" spans="1:33" ht="15.75" customHeight="1">
      <c r="A945" s="161"/>
      <c r="B945" s="161"/>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c r="AA945" s="161"/>
      <c r="AB945" s="161"/>
      <c r="AC945" s="161"/>
      <c r="AD945" s="161"/>
      <c r="AE945" s="161"/>
      <c r="AF945" s="161"/>
      <c r="AG945" s="161"/>
    </row>
    <row r="946" spans="1:33" ht="15.75" customHeight="1">
      <c r="A946" s="161"/>
      <c r="B946" s="161"/>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c r="AA946" s="161"/>
      <c r="AB946" s="161"/>
      <c r="AC946" s="161"/>
      <c r="AD946" s="161"/>
      <c r="AE946" s="161"/>
      <c r="AF946" s="161"/>
      <c r="AG946" s="161"/>
    </row>
    <row r="947" spans="1:33" ht="15.75" customHeight="1">
      <c r="A947" s="161"/>
      <c r="B947" s="161"/>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c r="AA947" s="161"/>
      <c r="AB947" s="161"/>
      <c r="AC947" s="161"/>
      <c r="AD947" s="161"/>
      <c r="AE947" s="161"/>
      <c r="AF947" s="161"/>
      <c r="AG947" s="161"/>
    </row>
    <row r="948" spans="1:33" ht="15.75" customHeight="1">
      <c r="A948" s="161"/>
      <c r="B948" s="161"/>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c r="AA948" s="161"/>
      <c r="AB948" s="161"/>
      <c r="AC948" s="161"/>
      <c r="AD948" s="161"/>
      <c r="AE948" s="161"/>
      <c r="AF948" s="161"/>
      <c r="AG948" s="161"/>
    </row>
    <row r="949" spans="1:33" ht="15.75" customHeight="1">
      <c r="A949" s="161"/>
      <c r="B949" s="161"/>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c r="AA949" s="161"/>
      <c r="AB949" s="161"/>
      <c r="AC949" s="161"/>
      <c r="AD949" s="161"/>
      <c r="AE949" s="161"/>
      <c r="AF949" s="161"/>
      <c r="AG949" s="161"/>
    </row>
    <row r="950" spans="1:33" ht="15.75" customHeight="1">
      <c r="A950" s="161"/>
      <c r="B950" s="161"/>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c r="AA950" s="161"/>
      <c r="AB950" s="161"/>
      <c r="AC950" s="161"/>
      <c r="AD950" s="161"/>
      <c r="AE950" s="161"/>
      <c r="AF950" s="161"/>
      <c r="AG950" s="161"/>
    </row>
    <row r="951" spans="1:33" ht="15.75" customHeight="1">
      <c r="A951" s="161"/>
      <c r="B951" s="161"/>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c r="AA951" s="161"/>
      <c r="AB951" s="161"/>
      <c r="AC951" s="161"/>
      <c r="AD951" s="161"/>
      <c r="AE951" s="161"/>
      <c r="AF951" s="161"/>
      <c r="AG951" s="161"/>
    </row>
    <row r="952" spans="1:33" ht="15.75" customHeight="1">
      <c r="A952" s="161"/>
      <c r="B952" s="161"/>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c r="AA952" s="161"/>
      <c r="AB952" s="161"/>
      <c r="AC952" s="161"/>
      <c r="AD952" s="161"/>
      <c r="AE952" s="161"/>
      <c r="AF952" s="161"/>
      <c r="AG952" s="161"/>
    </row>
    <row r="953" spans="1:33" ht="15.75" customHeight="1">
      <c r="A953" s="161"/>
      <c r="B953" s="161"/>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c r="AA953" s="161"/>
      <c r="AB953" s="161"/>
      <c r="AC953" s="161"/>
      <c r="AD953" s="161"/>
      <c r="AE953" s="161"/>
      <c r="AF953" s="161"/>
      <c r="AG953" s="161"/>
    </row>
    <row r="954" spans="1:33" ht="15.75" customHeight="1">
      <c r="A954" s="161"/>
      <c r="B954" s="161"/>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c r="AA954" s="161"/>
      <c r="AB954" s="161"/>
      <c r="AC954" s="161"/>
      <c r="AD954" s="161"/>
      <c r="AE954" s="161"/>
      <c r="AF954" s="161"/>
      <c r="AG954" s="161"/>
    </row>
    <row r="955" spans="1:33" ht="15.75" customHeight="1">
      <c r="A955" s="161"/>
      <c r="B955" s="161"/>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c r="AA955" s="161"/>
      <c r="AB955" s="161"/>
      <c r="AC955" s="161"/>
      <c r="AD955" s="161"/>
      <c r="AE955" s="161"/>
      <c r="AF955" s="161"/>
      <c r="AG955" s="161"/>
    </row>
    <row r="956" spans="1:33" ht="15.75" customHeight="1">
      <c r="A956" s="161"/>
      <c r="B956" s="161"/>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c r="AA956" s="161"/>
      <c r="AB956" s="161"/>
      <c r="AC956" s="161"/>
      <c r="AD956" s="161"/>
      <c r="AE956" s="161"/>
      <c r="AF956" s="161"/>
      <c r="AG956" s="161"/>
    </row>
    <row r="957" spans="1:33" ht="15.75" customHeight="1">
      <c r="A957" s="161"/>
      <c r="B957" s="161"/>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c r="AA957" s="161"/>
      <c r="AB957" s="161"/>
      <c r="AC957" s="161"/>
      <c r="AD957" s="161"/>
      <c r="AE957" s="161"/>
      <c r="AF957" s="161"/>
      <c r="AG957" s="161"/>
    </row>
    <row r="958" spans="1:33" ht="15.75" customHeight="1">
      <c r="A958" s="161"/>
      <c r="B958" s="161"/>
      <c r="C958" s="161"/>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c r="AA958" s="161"/>
      <c r="AB958" s="161"/>
      <c r="AC958" s="161"/>
      <c r="AD958" s="161"/>
      <c r="AE958" s="161"/>
      <c r="AF958" s="161"/>
      <c r="AG958" s="161"/>
    </row>
    <row r="959" spans="1:33" ht="15.75" customHeight="1">
      <c r="A959" s="161"/>
      <c r="B959" s="161"/>
      <c r="C959" s="161"/>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c r="AA959" s="161"/>
      <c r="AB959" s="161"/>
      <c r="AC959" s="161"/>
      <c r="AD959" s="161"/>
      <c r="AE959" s="161"/>
      <c r="AF959" s="161"/>
      <c r="AG959" s="161"/>
    </row>
    <row r="960" spans="1:33" ht="15.75" customHeight="1">
      <c r="A960" s="161"/>
      <c r="B960" s="161"/>
      <c r="C960" s="161"/>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c r="AA960" s="161"/>
      <c r="AB960" s="161"/>
      <c r="AC960" s="161"/>
      <c r="AD960" s="161"/>
      <c r="AE960" s="161"/>
      <c r="AF960" s="161"/>
      <c r="AG960" s="161"/>
    </row>
    <row r="961" spans="1:33" ht="15.75" customHeight="1">
      <c r="A961" s="161"/>
      <c r="B961" s="161"/>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c r="AA961" s="161"/>
      <c r="AB961" s="161"/>
      <c r="AC961" s="161"/>
      <c r="AD961" s="161"/>
      <c r="AE961" s="161"/>
      <c r="AF961" s="161"/>
      <c r="AG961" s="161"/>
    </row>
    <row r="962" spans="1:33" ht="15.75" customHeight="1">
      <c r="A962" s="161"/>
      <c r="B962" s="161"/>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c r="AA962" s="161"/>
      <c r="AB962" s="161"/>
      <c r="AC962" s="161"/>
      <c r="AD962" s="161"/>
      <c r="AE962" s="161"/>
      <c r="AF962" s="161"/>
      <c r="AG962" s="161"/>
    </row>
    <row r="963" spans="1:33" ht="15.75" customHeight="1">
      <c r="A963" s="161"/>
      <c r="B963" s="161"/>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c r="AA963" s="161"/>
      <c r="AB963" s="161"/>
      <c r="AC963" s="161"/>
      <c r="AD963" s="161"/>
      <c r="AE963" s="161"/>
      <c r="AF963" s="161"/>
      <c r="AG963" s="161"/>
    </row>
    <row r="964" spans="1:33" ht="15.75" customHeight="1">
      <c r="A964" s="161"/>
      <c r="B964" s="161"/>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c r="AA964" s="161"/>
      <c r="AB964" s="161"/>
      <c r="AC964" s="161"/>
      <c r="AD964" s="161"/>
      <c r="AE964" s="161"/>
      <c r="AF964" s="161"/>
      <c r="AG964" s="161"/>
    </row>
    <row r="965" spans="1:33" ht="15.75" customHeight="1">
      <c r="A965" s="161"/>
      <c r="B965" s="161"/>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c r="AA965" s="161"/>
      <c r="AB965" s="161"/>
      <c r="AC965" s="161"/>
      <c r="AD965" s="161"/>
      <c r="AE965" s="161"/>
      <c r="AF965" s="161"/>
      <c r="AG965" s="161"/>
    </row>
    <row r="966" spans="1:33" ht="15.75" customHeight="1">
      <c r="A966" s="161"/>
      <c r="B966" s="161"/>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c r="AA966" s="161"/>
      <c r="AB966" s="161"/>
      <c r="AC966" s="161"/>
      <c r="AD966" s="161"/>
      <c r="AE966" s="161"/>
      <c r="AF966" s="161"/>
      <c r="AG966" s="161"/>
    </row>
    <row r="967" spans="1:33" ht="15.75" customHeight="1">
      <c r="A967" s="161"/>
      <c r="B967" s="161"/>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c r="AA967" s="161"/>
      <c r="AB967" s="161"/>
      <c r="AC967" s="161"/>
      <c r="AD967" s="161"/>
      <c r="AE967" s="161"/>
      <c r="AF967" s="161"/>
      <c r="AG967" s="161"/>
    </row>
    <row r="968" spans="1:33" ht="15.75" customHeight="1">
      <c r="A968" s="161"/>
      <c r="B968" s="161"/>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c r="AA968" s="161"/>
      <c r="AB968" s="161"/>
      <c r="AC968" s="161"/>
      <c r="AD968" s="161"/>
      <c r="AE968" s="161"/>
      <c r="AF968" s="161"/>
      <c r="AG968" s="161"/>
    </row>
    <row r="969" spans="1:33" ht="15.75" customHeight="1">
      <c r="A969" s="161"/>
      <c r="B969" s="161"/>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c r="AA969" s="161"/>
      <c r="AB969" s="161"/>
      <c r="AC969" s="161"/>
      <c r="AD969" s="161"/>
      <c r="AE969" s="161"/>
      <c r="AF969" s="161"/>
      <c r="AG969" s="161"/>
    </row>
    <row r="970" spans="1:33" ht="15.75" customHeight="1">
      <c r="A970" s="161"/>
      <c r="B970" s="161"/>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c r="AA970" s="161"/>
      <c r="AB970" s="161"/>
      <c r="AC970" s="161"/>
      <c r="AD970" s="161"/>
      <c r="AE970" s="161"/>
      <c r="AF970" s="161"/>
      <c r="AG970" s="161"/>
    </row>
    <row r="971" spans="1:33" ht="15.75" customHeight="1">
      <c r="A971" s="161"/>
      <c r="B971" s="161"/>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c r="AA971" s="161"/>
      <c r="AB971" s="161"/>
      <c r="AC971" s="161"/>
      <c r="AD971" s="161"/>
      <c r="AE971" s="161"/>
      <c r="AF971" s="161"/>
      <c r="AG971" s="161"/>
    </row>
    <row r="972" spans="1:33" ht="15.75" customHeight="1">
      <c r="A972" s="161"/>
      <c r="B972" s="161"/>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c r="AA972" s="161"/>
      <c r="AB972" s="161"/>
      <c r="AC972" s="161"/>
      <c r="AD972" s="161"/>
      <c r="AE972" s="161"/>
      <c r="AF972" s="161"/>
      <c r="AG972" s="161"/>
    </row>
    <row r="973" spans="1:33" ht="15.75" customHeight="1">
      <c r="A973" s="161"/>
      <c r="B973" s="161"/>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c r="AA973" s="161"/>
      <c r="AB973" s="161"/>
      <c r="AC973" s="161"/>
      <c r="AD973" s="161"/>
      <c r="AE973" s="161"/>
      <c r="AF973" s="161"/>
      <c r="AG973" s="161"/>
    </row>
    <row r="974" spans="1:33" ht="15.75" customHeight="1">
      <c r="A974" s="161"/>
      <c r="B974" s="161"/>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c r="AA974" s="161"/>
      <c r="AB974" s="161"/>
      <c r="AC974" s="161"/>
      <c r="AD974" s="161"/>
      <c r="AE974" s="161"/>
      <c r="AF974" s="161"/>
      <c r="AG974" s="161"/>
    </row>
    <row r="975" spans="1:33" ht="15.75" customHeight="1">
      <c r="A975" s="161"/>
      <c r="B975" s="161"/>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c r="AA975" s="161"/>
      <c r="AB975" s="161"/>
      <c r="AC975" s="161"/>
      <c r="AD975" s="161"/>
      <c r="AE975" s="161"/>
      <c r="AF975" s="161"/>
      <c r="AG975" s="161"/>
    </row>
    <row r="976" spans="1:33" ht="15.75" customHeight="1">
      <c r="A976" s="161"/>
      <c r="B976" s="161"/>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c r="AA976" s="161"/>
      <c r="AB976" s="161"/>
      <c r="AC976" s="161"/>
      <c r="AD976" s="161"/>
      <c r="AE976" s="161"/>
      <c r="AF976" s="161"/>
      <c r="AG976" s="161"/>
    </row>
    <row r="977" spans="1:33" ht="15.75" customHeight="1">
      <c r="A977" s="161"/>
      <c r="B977" s="161"/>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c r="AA977" s="161"/>
      <c r="AB977" s="161"/>
      <c r="AC977" s="161"/>
      <c r="AD977" s="161"/>
      <c r="AE977" s="161"/>
      <c r="AF977" s="161"/>
      <c r="AG977" s="161"/>
    </row>
    <row r="978" spans="1:33" ht="15.75" customHeight="1">
      <c r="A978" s="161"/>
      <c r="B978" s="161"/>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c r="AA978" s="161"/>
      <c r="AB978" s="161"/>
      <c r="AC978" s="161"/>
      <c r="AD978" s="161"/>
      <c r="AE978" s="161"/>
      <c r="AF978" s="161"/>
      <c r="AG978" s="161"/>
    </row>
    <row r="979" spans="1:33" ht="15.75" customHeight="1">
      <c r="A979" s="161"/>
      <c r="B979" s="161"/>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c r="AA979" s="161"/>
      <c r="AB979" s="161"/>
      <c r="AC979" s="161"/>
      <c r="AD979" s="161"/>
      <c r="AE979" s="161"/>
      <c r="AF979" s="161"/>
      <c r="AG979" s="161"/>
    </row>
    <row r="980" spans="1:33" ht="15.75" customHeight="1">
      <c r="A980" s="161"/>
      <c r="B980" s="161"/>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c r="AA980" s="161"/>
      <c r="AB980" s="161"/>
      <c r="AC980" s="161"/>
      <c r="AD980" s="161"/>
      <c r="AE980" s="161"/>
      <c r="AF980" s="161"/>
      <c r="AG980" s="161"/>
    </row>
    <row r="981" spans="1:33" ht="15.75" customHeight="1">
      <c r="A981" s="161"/>
      <c r="B981" s="161"/>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c r="AA981" s="161"/>
      <c r="AB981" s="161"/>
      <c r="AC981" s="161"/>
      <c r="AD981" s="161"/>
      <c r="AE981" s="161"/>
      <c r="AF981" s="161"/>
      <c r="AG981" s="161"/>
    </row>
    <row r="982" spans="1:33" ht="15.75" customHeight="1">
      <c r="A982" s="161"/>
      <c r="B982" s="161"/>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c r="AA982" s="161"/>
      <c r="AB982" s="161"/>
      <c r="AC982" s="161"/>
      <c r="AD982" s="161"/>
      <c r="AE982" s="161"/>
      <c r="AF982" s="161"/>
      <c r="AG982" s="161"/>
    </row>
    <row r="983" spans="1:33" ht="15.75" customHeight="1">
      <c r="A983" s="161"/>
      <c r="B983" s="161"/>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c r="AA983" s="161"/>
      <c r="AB983" s="161"/>
      <c r="AC983" s="161"/>
      <c r="AD983" s="161"/>
      <c r="AE983" s="161"/>
      <c r="AF983" s="161"/>
      <c r="AG983" s="161"/>
    </row>
    <row r="984" spans="1:33" ht="15.75" customHeight="1">
      <c r="A984" s="161"/>
      <c r="B984" s="161"/>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c r="AA984" s="161"/>
      <c r="AB984" s="161"/>
      <c r="AC984" s="161"/>
      <c r="AD984" s="161"/>
      <c r="AE984" s="161"/>
      <c r="AF984" s="161"/>
      <c r="AG984" s="161"/>
    </row>
    <row r="985" spans="1:33" ht="15.75" customHeight="1">
      <c r="A985" s="161"/>
      <c r="B985" s="161"/>
      <c r="C985" s="161"/>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c r="AA985" s="161"/>
      <c r="AB985" s="161"/>
      <c r="AC985" s="161"/>
      <c r="AD985" s="161"/>
      <c r="AE985" s="161"/>
      <c r="AF985" s="161"/>
      <c r="AG985" s="161"/>
    </row>
    <row r="986" spans="1:33" ht="15.75" customHeight="1">
      <c r="A986" s="161"/>
      <c r="B986" s="161"/>
      <c r="C986" s="161"/>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c r="AA986" s="161"/>
      <c r="AB986" s="161"/>
      <c r="AC986" s="161"/>
      <c r="AD986" s="161"/>
      <c r="AE986" s="161"/>
      <c r="AF986" s="161"/>
      <c r="AG986" s="161"/>
    </row>
    <row r="987" spans="1:33" ht="15.75" customHeight="1">
      <c r="A987" s="161"/>
      <c r="B987" s="161"/>
      <c r="C987" s="161"/>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c r="AA987" s="161"/>
      <c r="AB987" s="161"/>
      <c r="AC987" s="161"/>
      <c r="AD987" s="161"/>
      <c r="AE987" s="161"/>
      <c r="AF987" s="161"/>
      <c r="AG987" s="161"/>
    </row>
    <row r="988" spans="1:33" ht="15.75" customHeight="1">
      <c r="A988" s="161"/>
      <c r="B988" s="161"/>
      <c r="C988" s="161"/>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c r="AA988" s="161"/>
      <c r="AB988" s="161"/>
      <c r="AC988" s="161"/>
      <c r="AD988" s="161"/>
      <c r="AE988" s="161"/>
      <c r="AF988" s="161"/>
      <c r="AG988" s="161"/>
    </row>
    <row r="989" spans="1:33" ht="15.75" customHeight="1">
      <c r="A989" s="161"/>
      <c r="B989" s="161"/>
      <c r="C989" s="161"/>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c r="AA989" s="161"/>
      <c r="AB989" s="161"/>
      <c r="AC989" s="161"/>
      <c r="AD989" s="161"/>
      <c r="AE989" s="161"/>
      <c r="AF989" s="161"/>
      <c r="AG989" s="161"/>
    </row>
    <row r="990" spans="1:33" ht="15.75" customHeight="1">
      <c r="A990" s="161"/>
      <c r="B990" s="161"/>
      <c r="C990" s="161"/>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c r="AA990" s="161"/>
      <c r="AB990" s="161"/>
      <c r="AC990" s="161"/>
      <c r="AD990" s="161"/>
      <c r="AE990" s="161"/>
      <c r="AF990" s="161"/>
      <c r="AG990" s="161"/>
    </row>
    <row r="991" spans="1:33" ht="15.75" customHeight="1">
      <c r="A991" s="161"/>
      <c r="B991" s="161"/>
      <c r="C991" s="161"/>
      <c r="D991" s="161"/>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c r="AA991" s="161"/>
      <c r="AB991" s="161"/>
      <c r="AC991" s="161"/>
      <c r="AD991" s="161"/>
      <c r="AE991" s="161"/>
      <c r="AF991" s="161"/>
      <c r="AG991" s="161"/>
    </row>
    <row r="992" spans="1:33" ht="15.75" customHeight="1">
      <c r="A992" s="161"/>
      <c r="B992" s="161"/>
      <c r="C992" s="161"/>
      <c r="D992" s="161"/>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c r="AA992" s="161"/>
      <c r="AB992" s="161"/>
      <c r="AC992" s="161"/>
      <c r="AD992" s="161"/>
      <c r="AE992" s="161"/>
      <c r="AF992" s="161"/>
      <c r="AG992" s="161"/>
    </row>
    <row r="993" spans="1:33" ht="15.75" customHeight="1">
      <c r="A993" s="161"/>
      <c r="B993" s="161"/>
      <c r="C993" s="161"/>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c r="AA993" s="161"/>
      <c r="AB993" s="161"/>
      <c r="AC993" s="161"/>
      <c r="AD993" s="161"/>
      <c r="AE993" s="161"/>
      <c r="AF993" s="161"/>
      <c r="AG993" s="161"/>
    </row>
    <row r="994" spans="1:33" ht="15.75" customHeight="1">
      <c r="A994" s="161"/>
      <c r="B994" s="161"/>
      <c r="C994" s="161"/>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c r="AA994" s="161"/>
      <c r="AB994" s="161"/>
      <c r="AC994" s="161"/>
      <c r="AD994" s="161"/>
      <c r="AE994" s="161"/>
      <c r="AF994" s="161"/>
      <c r="AG994" s="161"/>
    </row>
    <row r="995" spans="1:33" ht="15.75" customHeight="1">
      <c r="A995" s="161"/>
      <c r="B995" s="161"/>
      <c r="C995" s="161"/>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c r="AA995" s="161"/>
      <c r="AB995" s="161"/>
      <c r="AC995" s="161"/>
      <c r="AD995" s="161"/>
      <c r="AE995" s="161"/>
      <c r="AF995" s="161"/>
      <c r="AG995" s="161"/>
    </row>
    <row r="996" spans="1:33" ht="15.75" customHeight="1">
      <c r="A996" s="161"/>
      <c r="B996" s="161"/>
      <c r="C996" s="161"/>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c r="AA996" s="161"/>
      <c r="AB996" s="161"/>
      <c r="AC996" s="161"/>
      <c r="AD996" s="161"/>
      <c r="AE996" s="161"/>
      <c r="AF996" s="161"/>
      <c r="AG996" s="161"/>
    </row>
    <row r="997" spans="1:33" ht="15.75" customHeight="1">
      <c r="A997" s="161"/>
      <c r="B997" s="161"/>
      <c r="C997" s="161"/>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c r="AA997" s="161"/>
      <c r="AB997" s="161"/>
      <c r="AC997" s="161"/>
      <c r="AD997" s="161"/>
      <c r="AE997" s="161"/>
      <c r="AF997" s="161"/>
      <c r="AG997" s="161"/>
    </row>
    <row r="998" spans="1:33" ht="15.75" customHeight="1">
      <c r="A998" s="161"/>
      <c r="B998" s="161"/>
      <c r="C998" s="161"/>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c r="AA998" s="161"/>
      <c r="AB998" s="161"/>
      <c r="AC998" s="161"/>
      <c r="AD998" s="161"/>
      <c r="AE998" s="161"/>
      <c r="AF998" s="161"/>
      <c r="AG998" s="161"/>
    </row>
    <row r="999" spans="1:33" ht="15.75" customHeight="1">
      <c r="A999" s="161"/>
      <c r="B999" s="161"/>
      <c r="C999" s="161"/>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c r="AA999" s="161"/>
      <c r="AB999" s="161"/>
      <c r="AC999" s="161"/>
      <c r="AD999" s="161"/>
      <c r="AE999" s="161"/>
      <c r="AF999" s="161"/>
      <c r="AG999" s="161"/>
    </row>
    <row r="1000" spans="1:33" ht="15.75" customHeight="1">
      <c r="A1000" s="161"/>
      <c r="B1000" s="161"/>
      <c r="C1000" s="161"/>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c r="AA1000" s="161"/>
      <c r="AB1000" s="161"/>
      <c r="AC1000" s="161"/>
      <c r="AD1000" s="161"/>
      <c r="AE1000" s="161"/>
      <c r="AF1000" s="161"/>
      <c r="AG1000" s="161"/>
    </row>
  </sheetData>
  <mergeCells count="16">
    <mergeCell ref="M9:M10"/>
    <mergeCell ref="H10:K10"/>
    <mergeCell ref="L10:L11"/>
    <mergeCell ref="H11:I11"/>
    <mergeCell ref="J11:K11"/>
    <mergeCell ref="M11:M12"/>
    <mergeCell ref="A16:F16"/>
    <mergeCell ref="A7:L7"/>
    <mergeCell ref="A9:A12"/>
    <mergeCell ref="B9:B12"/>
    <mergeCell ref="C9:C12"/>
    <mergeCell ref="D9:D12"/>
    <mergeCell ref="E9:E12"/>
    <mergeCell ref="F9:F12"/>
    <mergeCell ref="G9:G12"/>
    <mergeCell ref="H9:L9"/>
  </mergeCells>
  <printOptions horizontalCentered="1" verticalCentered="1"/>
  <pageMargins left="0.70866141732283472" right="0.70866141732283472" top="0.74803149606299213" bottom="0.74803149606299213"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43.7109375"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80" t="s">
        <v>8</v>
      </c>
      <c r="B1" s="484" t="str">
        <f>+'02. Capacitación'!A14</f>
        <v>ACTIVIDAD 1.2. Desarrollar capacitaciones (virtuales) para el fortalecimiento de las entidades y/o actores invitados.</v>
      </c>
      <c r="C1" s="485"/>
      <c r="D1" s="485"/>
      <c r="E1" s="485"/>
      <c r="F1" s="485"/>
      <c r="G1" s="486"/>
      <c r="H1" s="181"/>
      <c r="I1" s="181"/>
      <c r="J1" s="182"/>
      <c r="K1" s="183"/>
      <c r="L1" s="184"/>
      <c r="M1" s="185"/>
      <c r="N1" s="184"/>
      <c r="O1" s="184"/>
      <c r="P1" s="184"/>
      <c r="Q1" s="184"/>
      <c r="R1" s="184"/>
      <c r="S1" s="184"/>
      <c r="T1" s="184"/>
      <c r="U1" s="184"/>
      <c r="V1" s="184"/>
      <c r="W1" s="184"/>
      <c r="X1" s="184"/>
      <c r="Y1" s="184"/>
      <c r="Z1" s="184"/>
      <c r="AA1" s="184"/>
    </row>
    <row r="2" spans="1:27" ht="25.5" customHeight="1">
      <c r="A2" s="186" t="s">
        <v>179</v>
      </c>
      <c r="B2" s="487" t="s">
        <v>180</v>
      </c>
      <c r="C2" s="485"/>
      <c r="D2" s="485"/>
      <c r="E2" s="485"/>
      <c r="F2" s="485"/>
      <c r="G2" s="486"/>
      <c r="H2" s="181"/>
      <c r="I2" s="181"/>
      <c r="J2" s="187"/>
      <c r="K2" s="183"/>
      <c r="L2" s="184"/>
      <c r="M2" s="184"/>
      <c r="N2" s="184"/>
      <c r="O2" s="184"/>
      <c r="P2" s="184"/>
      <c r="Q2" s="184"/>
      <c r="R2" s="184"/>
      <c r="S2" s="184"/>
      <c r="T2" s="184"/>
      <c r="U2" s="184"/>
      <c r="V2" s="184"/>
      <c r="W2" s="184"/>
      <c r="X2" s="184"/>
      <c r="Y2" s="184"/>
      <c r="Z2" s="184"/>
      <c r="AA2" s="184"/>
    </row>
    <row r="3" spans="1:27" ht="15.75" customHeight="1">
      <c r="A3" s="465" t="s">
        <v>181</v>
      </c>
      <c r="B3" s="467" t="s">
        <v>182</v>
      </c>
      <c r="C3" s="468"/>
      <c r="D3" s="468"/>
      <c r="E3" s="468"/>
      <c r="F3" s="468"/>
      <c r="G3" s="469"/>
      <c r="H3" s="181"/>
      <c r="I3" s="181"/>
      <c r="J3" s="183"/>
      <c r="K3" s="183"/>
      <c r="L3" s="184"/>
      <c r="M3" s="184"/>
      <c r="N3" s="184"/>
      <c r="O3" s="184"/>
      <c r="P3" s="184"/>
      <c r="Q3" s="184"/>
      <c r="R3" s="184"/>
      <c r="S3" s="184"/>
      <c r="T3" s="184"/>
      <c r="U3" s="184"/>
      <c r="V3" s="184"/>
      <c r="W3" s="184"/>
      <c r="X3" s="184"/>
      <c r="Y3" s="184"/>
      <c r="Z3" s="184"/>
      <c r="AA3" s="184"/>
    </row>
    <row r="4" spans="1:27" ht="15.75" customHeight="1">
      <c r="A4" s="466"/>
      <c r="B4" s="470"/>
      <c r="C4" s="471"/>
      <c r="D4" s="471"/>
      <c r="E4" s="471"/>
      <c r="F4" s="471"/>
      <c r="G4" s="472"/>
      <c r="H4" s="181"/>
      <c r="I4" s="181"/>
      <c r="J4" s="183"/>
      <c r="K4" s="184"/>
      <c r="L4" s="183"/>
      <c r="M4" s="183"/>
      <c r="N4" s="184"/>
      <c r="O4" s="184"/>
      <c r="P4" s="184"/>
      <c r="Q4" s="184"/>
      <c r="R4" s="184"/>
      <c r="S4" s="184"/>
      <c r="T4" s="184"/>
      <c r="U4" s="184"/>
      <c r="V4" s="184"/>
      <c r="W4" s="184"/>
      <c r="X4" s="184"/>
      <c r="Y4" s="184"/>
      <c r="Z4" s="184"/>
      <c r="AA4" s="184"/>
    </row>
    <row r="5" spans="1:27" ht="42" customHeight="1">
      <c r="A5" s="188"/>
      <c r="B5" s="184"/>
      <c r="C5" s="184"/>
      <c r="D5" s="184"/>
      <c r="E5" s="184"/>
      <c r="F5" s="184"/>
      <c r="G5" s="184"/>
      <c r="H5" s="181"/>
      <c r="I5" s="181"/>
      <c r="J5" s="183"/>
      <c r="K5" s="183"/>
      <c r="L5" s="184"/>
      <c r="M5" s="184"/>
      <c r="N5" s="184"/>
      <c r="O5" s="184"/>
      <c r="P5" s="184"/>
      <c r="Q5" s="184"/>
      <c r="R5" s="184"/>
      <c r="S5" s="184"/>
      <c r="T5" s="184"/>
      <c r="U5" s="184"/>
      <c r="V5" s="184"/>
      <c r="W5" s="184"/>
      <c r="X5" s="184"/>
      <c r="Y5" s="184"/>
      <c r="Z5" s="184"/>
      <c r="AA5" s="184"/>
    </row>
    <row r="6" spans="1:27" ht="25.5" customHeight="1">
      <c r="A6" s="189" t="s">
        <v>183</v>
      </c>
      <c r="B6" s="190"/>
      <c r="C6" s="190"/>
      <c r="D6" s="190"/>
      <c r="E6" s="190"/>
      <c r="F6" s="190"/>
      <c r="G6" s="190"/>
      <c r="H6" s="191"/>
      <c r="I6" s="191"/>
      <c r="J6" s="190"/>
      <c r="K6" s="190"/>
      <c r="L6" s="190"/>
      <c r="M6" s="190"/>
      <c r="N6" s="190"/>
      <c r="O6" s="190"/>
      <c r="P6" s="190"/>
      <c r="Q6" s="190"/>
      <c r="R6" s="190"/>
      <c r="S6" s="190"/>
      <c r="T6" s="190"/>
      <c r="U6" s="190"/>
      <c r="V6" s="190"/>
      <c r="W6" s="190"/>
      <c r="X6" s="190"/>
      <c r="Y6" s="190"/>
      <c r="Z6" s="190"/>
      <c r="AA6" s="190"/>
    </row>
    <row r="7" spans="1:27" ht="15.75" customHeight="1">
      <c r="A7" s="192"/>
      <c r="B7" s="192"/>
      <c r="C7" s="473" t="s">
        <v>184</v>
      </c>
      <c r="D7" s="442"/>
      <c r="E7" s="442"/>
      <c r="F7" s="463"/>
      <c r="G7" s="474" t="s">
        <v>185</v>
      </c>
      <c r="H7" s="475"/>
      <c r="I7" s="475"/>
      <c r="J7" s="476"/>
      <c r="K7" s="477" t="s">
        <v>186</v>
      </c>
      <c r="L7" s="478"/>
      <c r="M7" s="478"/>
      <c r="N7" s="479"/>
      <c r="O7" s="1"/>
      <c r="P7" s="1"/>
      <c r="Q7" s="1"/>
      <c r="R7" s="1"/>
      <c r="S7" s="1"/>
      <c r="T7" s="184"/>
      <c r="U7" s="184"/>
      <c r="V7" s="184"/>
      <c r="W7" s="184"/>
      <c r="X7" s="184"/>
      <c r="Y7" s="184"/>
      <c r="Z7" s="184"/>
      <c r="AA7" s="184"/>
    </row>
    <row r="8" spans="1:27" ht="38.25">
      <c r="A8" s="193" t="s">
        <v>187</v>
      </c>
      <c r="B8" s="193" t="s">
        <v>188</v>
      </c>
      <c r="C8" s="194" t="s">
        <v>189</v>
      </c>
      <c r="D8" s="195" t="s">
        <v>190</v>
      </c>
      <c r="E8" s="196" t="s">
        <v>191</v>
      </c>
      <c r="F8" s="197" t="s">
        <v>192</v>
      </c>
      <c r="G8" s="198" t="s">
        <v>193</v>
      </c>
      <c r="H8" s="199" t="s">
        <v>115</v>
      </c>
      <c r="I8" s="199" t="s">
        <v>194</v>
      </c>
      <c r="J8" s="199" t="s">
        <v>81</v>
      </c>
      <c r="K8" s="480"/>
      <c r="L8" s="442"/>
      <c r="M8" s="442"/>
      <c r="N8" s="463"/>
      <c r="T8" s="184"/>
      <c r="U8" s="184"/>
      <c r="V8" s="184"/>
      <c r="W8" s="184"/>
      <c r="X8" s="184"/>
      <c r="Y8" s="184"/>
      <c r="Z8" s="184"/>
      <c r="AA8" s="184"/>
    </row>
    <row r="9" spans="1:27" ht="96" customHeight="1">
      <c r="A9" s="200" t="s">
        <v>87</v>
      </c>
      <c r="B9" s="201" t="s">
        <v>195</v>
      </c>
      <c r="C9" s="202">
        <v>2</v>
      </c>
      <c r="D9" s="203" t="s">
        <v>196</v>
      </c>
      <c r="E9" s="204">
        <v>4</v>
      </c>
      <c r="F9" s="205">
        <f t="shared" ref="F9:F10" si="0">E9*C9</f>
        <v>8</v>
      </c>
      <c r="G9" s="206">
        <f t="shared" ref="G9:G11" si="1">+F9</f>
        <v>8</v>
      </c>
      <c r="H9" s="207" t="s">
        <v>196</v>
      </c>
      <c r="I9" s="207">
        <v>166666.66666666701</v>
      </c>
      <c r="J9" s="208">
        <f t="shared" ref="J9:J11" si="2">I9*G9</f>
        <v>1333333.333333336</v>
      </c>
      <c r="K9" s="488" t="s">
        <v>197</v>
      </c>
      <c r="L9" s="444"/>
      <c r="M9" s="444"/>
      <c r="N9" s="440"/>
      <c r="O9" s="209"/>
      <c r="T9" s="184"/>
      <c r="U9" s="184"/>
      <c r="V9" s="184"/>
      <c r="W9" s="184"/>
      <c r="X9" s="184"/>
      <c r="Y9" s="184"/>
      <c r="Z9" s="184"/>
      <c r="AA9" s="184"/>
    </row>
    <row r="10" spans="1:27" ht="169.5" customHeight="1">
      <c r="A10" s="200" t="s">
        <v>87</v>
      </c>
      <c r="B10" s="201" t="s">
        <v>198</v>
      </c>
      <c r="C10" s="202">
        <v>2</v>
      </c>
      <c r="D10" s="203" t="s">
        <v>196</v>
      </c>
      <c r="E10" s="204">
        <v>4</v>
      </c>
      <c r="F10" s="205">
        <f t="shared" si="0"/>
        <v>8</v>
      </c>
      <c r="G10" s="206">
        <f t="shared" si="1"/>
        <v>8</v>
      </c>
      <c r="H10" s="207" t="s">
        <v>196</v>
      </c>
      <c r="I10" s="207">
        <v>166666.66666666701</v>
      </c>
      <c r="J10" s="207">
        <f t="shared" si="2"/>
        <v>1333333.333333336</v>
      </c>
      <c r="K10" s="488" t="s">
        <v>197</v>
      </c>
      <c r="L10" s="444"/>
      <c r="M10" s="444"/>
      <c r="N10" s="440"/>
      <c r="O10" s="209"/>
      <c r="T10" s="184"/>
      <c r="U10" s="184"/>
      <c r="V10" s="184"/>
      <c r="W10" s="184"/>
      <c r="X10" s="184"/>
      <c r="Y10" s="184"/>
      <c r="Z10" s="184"/>
      <c r="AA10" s="184"/>
    </row>
    <row r="11" spans="1:27" ht="60" customHeight="1">
      <c r="A11" s="210" t="s">
        <v>199</v>
      </c>
      <c r="B11" s="201" t="s">
        <v>200</v>
      </c>
      <c r="C11" s="202">
        <v>10</v>
      </c>
      <c r="D11" s="203" t="s">
        <v>201</v>
      </c>
      <c r="E11" s="204">
        <v>4</v>
      </c>
      <c r="F11" s="205">
        <f>+C11</f>
        <v>10</v>
      </c>
      <c r="G11" s="206">
        <f t="shared" si="1"/>
        <v>10</v>
      </c>
      <c r="H11" s="207" t="s">
        <v>201</v>
      </c>
      <c r="I11" s="207">
        <v>10500</v>
      </c>
      <c r="J11" s="207">
        <f t="shared" si="2"/>
        <v>105000</v>
      </c>
      <c r="K11" s="489" t="s">
        <v>202</v>
      </c>
      <c r="L11" s="444"/>
      <c r="M11" s="444"/>
      <c r="N11" s="440"/>
      <c r="O11" s="209"/>
      <c r="T11" s="184"/>
      <c r="U11" s="184"/>
      <c r="V11" s="184"/>
      <c r="W11" s="184"/>
      <c r="X11" s="184"/>
      <c r="Y11" s="184"/>
      <c r="Z11" s="184"/>
      <c r="AA11" s="184"/>
    </row>
    <row r="12" spans="1:27" ht="23.25" customHeight="1">
      <c r="A12" s="184"/>
      <c r="B12" s="184"/>
      <c r="C12" s="184"/>
      <c r="D12" s="184"/>
      <c r="E12" s="184"/>
      <c r="F12" s="184"/>
      <c r="G12" s="184"/>
      <c r="H12" s="184"/>
      <c r="I12" s="181"/>
      <c r="J12" s="211">
        <f>SUM(J9:J11)</f>
        <v>2771666.6666666721</v>
      </c>
      <c r="K12" s="490"/>
      <c r="L12" s="491"/>
      <c r="M12" s="491"/>
      <c r="N12" s="491"/>
      <c r="T12" s="184"/>
      <c r="U12" s="184"/>
      <c r="V12" s="184"/>
      <c r="W12" s="184"/>
      <c r="X12" s="184"/>
      <c r="Y12" s="184"/>
      <c r="Z12" s="184"/>
      <c r="AA12" s="184"/>
    </row>
    <row r="13" spans="1:27" ht="24.75" customHeight="1">
      <c r="A13" s="212" t="s">
        <v>203</v>
      </c>
      <c r="B13" s="213"/>
      <c r="C13" s="213"/>
      <c r="D13" s="213"/>
      <c r="E13" s="213"/>
      <c r="F13" s="213"/>
      <c r="G13" s="213"/>
      <c r="H13" s="214"/>
      <c r="I13" s="214"/>
      <c r="J13" s="213"/>
      <c r="K13" s="213"/>
      <c r="L13" s="213"/>
      <c r="M13" s="213"/>
      <c r="N13" s="213"/>
      <c r="O13" s="215"/>
      <c r="P13" s="213"/>
      <c r="Q13" s="213"/>
      <c r="R13" s="213"/>
      <c r="S13" s="213"/>
      <c r="T13" s="213"/>
      <c r="U13" s="213"/>
      <c r="V13" s="213"/>
      <c r="W13" s="213"/>
      <c r="X13" s="213"/>
      <c r="Y13" s="213"/>
      <c r="Z13" s="213"/>
      <c r="AA13" s="213"/>
    </row>
    <row r="14" spans="1:27" ht="15.75" customHeight="1">
      <c r="A14" s="184"/>
      <c r="B14" s="184"/>
      <c r="C14" s="184"/>
      <c r="D14" s="184"/>
      <c r="E14" s="184"/>
      <c r="F14" s="184"/>
      <c r="G14" s="492" t="s">
        <v>204</v>
      </c>
      <c r="H14" s="493"/>
      <c r="I14" s="494"/>
      <c r="J14" s="184"/>
      <c r="K14" s="184"/>
      <c r="L14" s="184"/>
      <c r="M14" s="184"/>
      <c r="N14" s="184"/>
      <c r="O14" s="184"/>
      <c r="P14" s="184"/>
      <c r="Q14" s="184"/>
      <c r="R14" s="184"/>
      <c r="S14" s="184"/>
      <c r="T14" s="184"/>
      <c r="U14" s="184"/>
      <c r="V14" s="184"/>
      <c r="W14" s="184"/>
      <c r="X14" s="184"/>
      <c r="Y14" s="184"/>
      <c r="Z14" s="184"/>
      <c r="AA14" s="184"/>
    </row>
    <row r="15" spans="1:27" ht="40.5" customHeight="1">
      <c r="A15" s="193" t="s">
        <v>187</v>
      </c>
      <c r="B15" s="193" t="s">
        <v>205</v>
      </c>
      <c r="C15" s="216" t="s">
        <v>206</v>
      </c>
      <c r="D15" s="193" t="s">
        <v>201</v>
      </c>
      <c r="E15" s="481" t="s">
        <v>207</v>
      </c>
      <c r="F15" s="479"/>
      <c r="G15" s="198" t="s">
        <v>208</v>
      </c>
      <c r="H15" s="198" t="s">
        <v>194</v>
      </c>
      <c r="I15" s="198" t="s">
        <v>81</v>
      </c>
      <c r="J15" s="184"/>
      <c r="K15" s="184"/>
      <c r="L15" s="184"/>
      <c r="M15" s="184"/>
      <c r="N15" s="184"/>
      <c r="O15" s="184"/>
      <c r="P15" s="184"/>
      <c r="Q15" s="184"/>
      <c r="R15" s="184"/>
      <c r="S15" s="184"/>
      <c r="T15" s="184"/>
      <c r="U15" s="184"/>
      <c r="V15" s="184"/>
      <c r="W15" s="184"/>
      <c r="X15" s="184"/>
      <c r="Y15" s="184"/>
      <c r="Z15" s="184"/>
      <c r="AA15" s="184"/>
    </row>
    <row r="16" spans="1:27" ht="40.5" customHeight="1">
      <c r="A16" s="217" t="s">
        <v>87</v>
      </c>
      <c r="B16" s="201" t="s">
        <v>209</v>
      </c>
      <c r="C16" s="218">
        <v>1</v>
      </c>
      <c r="D16" s="203" t="s">
        <v>210</v>
      </c>
      <c r="E16" s="482" t="s">
        <v>211</v>
      </c>
      <c r="F16" s="440"/>
      <c r="G16" s="219">
        <f>+C16</f>
        <v>1</v>
      </c>
      <c r="H16" s="207">
        <f>1000000*4</f>
        <v>4000000</v>
      </c>
      <c r="I16" s="220">
        <f>+H16*G16</f>
        <v>4000000</v>
      </c>
      <c r="J16" s="184"/>
      <c r="K16" s="183"/>
      <c r="L16" s="184"/>
      <c r="M16" s="184"/>
      <c r="N16" s="184"/>
      <c r="O16" s="184"/>
      <c r="P16" s="184"/>
      <c r="Q16" s="184"/>
      <c r="R16" s="184"/>
      <c r="S16" s="184"/>
      <c r="T16" s="184"/>
      <c r="U16" s="184"/>
      <c r="V16" s="184"/>
      <c r="W16" s="184"/>
      <c r="X16" s="184"/>
      <c r="Y16" s="184"/>
      <c r="Z16" s="184"/>
      <c r="AA16" s="184"/>
    </row>
    <row r="17" spans="1:27" ht="66.75" customHeight="1">
      <c r="A17" s="221"/>
      <c r="B17" s="221"/>
      <c r="C17" s="222"/>
      <c r="D17" s="222"/>
      <c r="E17" s="221"/>
      <c r="F17" s="7"/>
      <c r="G17" s="223"/>
      <c r="H17" s="224"/>
      <c r="I17" s="225">
        <f>SUM(I16)</f>
        <v>4000000</v>
      </c>
      <c r="J17" s="184"/>
      <c r="K17" s="184"/>
      <c r="L17" s="184"/>
      <c r="M17" s="184"/>
      <c r="N17" s="184"/>
      <c r="O17" s="184"/>
      <c r="P17" s="184"/>
      <c r="Q17" s="184"/>
      <c r="R17" s="184"/>
      <c r="S17" s="184"/>
      <c r="T17" s="184"/>
      <c r="U17" s="184"/>
      <c r="V17" s="184"/>
      <c r="W17" s="184"/>
      <c r="X17" s="184"/>
      <c r="Y17" s="184"/>
      <c r="Z17" s="184"/>
      <c r="AA17" s="184"/>
    </row>
    <row r="18" spans="1:27" ht="15.75" customHeight="1">
      <c r="A18" s="184"/>
      <c r="B18" s="184"/>
      <c r="C18" s="184"/>
      <c r="D18" s="184"/>
      <c r="E18" s="184"/>
      <c r="F18" s="184"/>
      <c r="G18" s="184"/>
      <c r="H18" s="181"/>
      <c r="I18" s="181"/>
      <c r="J18" s="184"/>
      <c r="K18" s="184"/>
      <c r="L18" s="184"/>
      <c r="M18" s="184"/>
      <c r="N18" s="184"/>
      <c r="O18" s="184"/>
      <c r="P18" s="184"/>
      <c r="Q18" s="184"/>
      <c r="R18" s="184"/>
      <c r="S18" s="184"/>
      <c r="T18" s="184"/>
      <c r="U18" s="184"/>
      <c r="V18" s="184"/>
      <c r="W18" s="184"/>
      <c r="X18" s="184"/>
      <c r="Y18" s="184"/>
      <c r="Z18" s="184"/>
      <c r="AA18" s="184"/>
    </row>
    <row r="19" spans="1:27" ht="15.75" customHeight="1">
      <c r="A19" s="184"/>
      <c r="B19" s="184"/>
      <c r="C19" s="184"/>
      <c r="D19" s="184"/>
      <c r="E19" s="184"/>
      <c r="F19" s="184"/>
      <c r="G19" s="184"/>
      <c r="H19" s="483" t="s">
        <v>172</v>
      </c>
      <c r="I19" s="440"/>
      <c r="J19" s="226">
        <f>+J12+I17</f>
        <v>6771666.6666666716</v>
      </c>
      <c r="K19" s="4"/>
      <c r="L19" s="184"/>
      <c r="M19" s="184"/>
      <c r="N19" s="184"/>
      <c r="O19" s="184"/>
      <c r="P19" s="184"/>
      <c r="Q19" s="184"/>
      <c r="R19" s="184"/>
      <c r="S19" s="184"/>
      <c r="T19" s="184"/>
      <c r="U19" s="184"/>
      <c r="V19" s="184"/>
      <c r="W19" s="184"/>
      <c r="X19" s="184"/>
      <c r="Y19" s="184"/>
      <c r="Z19" s="184"/>
      <c r="AA19" s="184"/>
    </row>
    <row r="20" spans="1:27" ht="15.75" customHeight="1">
      <c r="A20" s="184"/>
      <c r="B20" s="184"/>
      <c r="C20" s="184"/>
      <c r="D20" s="184"/>
      <c r="E20" s="184"/>
      <c r="F20" s="184"/>
      <c r="G20" s="184"/>
      <c r="H20" s="181"/>
      <c r="I20" s="181"/>
      <c r="J20" s="184"/>
      <c r="K20" s="184"/>
      <c r="L20" s="184"/>
      <c r="M20" s="184"/>
      <c r="N20" s="184"/>
      <c r="O20" s="184"/>
      <c r="P20" s="184"/>
      <c r="Q20" s="184"/>
      <c r="R20" s="184"/>
      <c r="S20" s="184"/>
      <c r="T20" s="184"/>
      <c r="U20" s="184"/>
      <c r="V20" s="184"/>
      <c r="W20" s="184"/>
      <c r="X20" s="184"/>
      <c r="Y20" s="184"/>
      <c r="Z20" s="184"/>
      <c r="AA20" s="184"/>
    </row>
    <row r="21" spans="1:27" ht="15.75" customHeight="1">
      <c r="A21" s="184"/>
      <c r="B21" s="184"/>
      <c r="C21" s="184"/>
      <c r="D21" s="184"/>
      <c r="E21" s="184"/>
      <c r="F21" s="184"/>
      <c r="G21" s="184"/>
      <c r="H21" s="181"/>
      <c r="I21" s="227" t="s">
        <v>201</v>
      </c>
      <c r="J21" s="228">
        <v>10</v>
      </c>
      <c r="K21" s="1"/>
      <c r="L21" s="184"/>
      <c r="M21" s="184"/>
      <c r="N21" s="184"/>
      <c r="O21" s="184"/>
      <c r="P21" s="184"/>
      <c r="Q21" s="184"/>
      <c r="R21" s="184"/>
      <c r="S21" s="184"/>
      <c r="T21" s="184"/>
      <c r="U21" s="184"/>
      <c r="V21" s="184"/>
      <c r="W21" s="184"/>
      <c r="X21" s="184"/>
      <c r="Y21" s="184"/>
      <c r="Z21" s="184"/>
      <c r="AA21" s="184"/>
    </row>
    <row r="22" spans="1:27" ht="15.75" customHeight="1">
      <c r="A22" s="184"/>
      <c r="B22" s="184"/>
      <c r="C22" s="183"/>
      <c r="D22" s="183"/>
      <c r="E22" s="183"/>
      <c r="F22" s="184"/>
      <c r="G22" s="184"/>
      <c r="H22" s="181"/>
      <c r="I22" s="227" t="s">
        <v>212</v>
      </c>
      <c r="J22" s="229">
        <f>J19/J21</f>
        <v>677166.66666666721</v>
      </c>
      <c r="K22" s="184"/>
      <c r="L22" s="184"/>
      <c r="M22" s="184"/>
      <c r="N22" s="184"/>
      <c r="O22" s="184"/>
      <c r="P22" s="184"/>
      <c r="Q22" s="184"/>
      <c r="R22" s="184"/>
      <c r="S22" s="184"/>
      <c r="T22" s="184"/>
      <c r="U22" s="184"/>
      <c r="V22" s="184"/>
      <c r="W22" s="184"/>
      <c r="X22" s="184"/>
      <c r="Y22" s="184"/>
      <c r="Z22" s="184"/>
      <c r="AA22" s="184"/>
    </row>
    <row r="23" spans="1:27" ht="15.75" customHeight="1">
      <c r="A23" s="184"/>
      <c r="B23" s="184"/>
      <c r="C23" s="230"/>
      <c r="D23" s="184"/>
      <c r="E23" s="184"/>
      <c r="F23" s="184"/>
      <c r="G23" s="184"/>
      <c r="H23" s="181"/>
      <c r="I23" s="181"/>
      <c r="J23" s="181"/>
      <c r="K23" s="184"/>
      <c r="L23" s="184"/>
      <c r="M23" s="184"/>
      <c r="N23" s="184"/>
      <c r="O23" s="184"/>
      <c r="P23" s="184"/>
      <c r="Q23" s="184"/>
      <c r="R23" s="184"/>
      <c r="S23" s="184"/>
      <c r="T23" s="184"/>
      <c r="U23" s="184"/>
      <c r="V23" s="184"/>
      <c r="W23" s="184"/>
      <c r="X23" s="184"/>
      <c r="Y23" s="184"/>
      <c r="Z23" s="184"/>
      <c r="AA23" s="184"/>
    </row>
    <row r="24" spans="1:27" ht="15.75" customHeight="1">
      <c r="A24" s="184"/>
      <c r="B24" s="184"/>
      <c r="C24" s="230"/>
      <c r="D24" s="230"/>
      <c r="E24" s="184"/>
      <c r="F24" s="184"/>
      <c r="G24" s="184"/>
      <c r="H24" s="181"/>
      <c r="I24" s="181"/>
      <c r="J24" s="231"/>
      <c r="K24" s="184"/>
      <c r="L24" s="184"/>
      <c r="M24" s="184"/>
      <c r="N24" s="184"/>
      <c r="O24" s="184"/>
      <c r="P24" s="184"/>
      <c r="Q24" s="184"/>
      <c r="R24" s="184"/>
      <c r="S24" s="184"/>
      <c r="T24" s="184"/>
      <c r="U24" s="184"/>
      <c r="V24" s="184"/>
      <c r="W24" s="184"/>
      <c r="X24" s="184"/>
      <c r="Y24" s="184"/>
      <c r="Z24" s="184"/>
      <c r="AA24" s="184"/>
    </row>
    <row r="25" spans="1:27" ht="15.75" customHeight="1">
      <c r="A25" s="184"/>
      <c r="B25" s="184"/>
      <c r="C25" s="184"/>
      <c r="D25" s="184"/>
      <c r="E25" s="184"/>
      <c r="F25" s="184"/>
      <c r="G25" s="184"/>
      <c r="H25" s="181"/>
      <c r="I25" s="181"/>
      <c r="J25" s="184"/>
      <c r="K25" s="181"/>
      <c r="L25" s="184"/>
      <c r="M25" s="184"/>
      <c r="N25" s="184"/>
      <c r="O25" s="184"/>
      <c r="P25" s="184"/>
      <c r="Q25" s="184"/>
      <c r="R25" s="184"/>
      <c r="S25" s="184"/>
      <c r="T25" s="184"/>
      <c r="U25" s="184"/>
      <c r="V25" s="184"/>
      <c r="W25" s="184"/>
      <c r="X25" s="184"/>
      <c r="Y25" s="184"/>
      <c r="Z25" s="184"/>
      <c r="AA25" s="184"/>
    </row>
    <row r="26" spans="1:27" ht="15.75" customHeight="1">
      <c r="A26" s="184"/>
      <c r="B26" s="184"/>
      <c r="C26" s="184"/>
      <c r="D26" s="184"/>
      <c r="E26" s="184"/>
      <c r="F26" s="184"/>
      <c r="G26" s="184"/>
      <c r="H26" s="181"/>
      <c r="I26" s="181"/>
      <c r="J26" s="184"/>
      <c r="K26" s="184"/>
      <c r="L26" s="184"/>
      <c r="M26" s="184"/>
      <c r="N26" s="184"/>
      <c r="O26" s="184"/>
      <c r="P26" s="184"/>
      <c r="Q26" s="184"/>
      <c r="R26" s="184"/>
      <c r="S26" s="184"/>
      <c r="T26" s="184"/>
      <c r="U26" s="184"/>
      <c r="V26" s="184"/>
      <c r="W26" s="184"/>
      <c r="X26" s="184"/>
      <c r="Y26" s="184"/>
      <c r="Z26" s="184"/>
      <c r="AA26" s="184"/>
    </row>
    <row r="27" spans="1:27" ht="15.75" customHeight="1">
      <c r="A27" s="184"/>
      <c r="B27" s="184"/>
      <c r="C27" s="184"/>
      <c r="D27" s="184"/>
      <c r="E27" s="184"/>
      <c r="F27" s="184"/>
      <c r="G27" s="184"/>
      <c r="H27" s="181"/>
      <c r="I27" s="181"/>
      <c r="J27" s="184"/>
      <c r="K27" s="184"/>
      <c r="L27" s="184"/>
      <c r="M27" s="184"/>
      <c r="N27" s="184"/>
      <c r="O27" s="184"/>
      <c r="P27" s="184"/>
      <c r="Q27" s="184"/>
      <c r="R27" s="184"/>
      <c r="S27" s="184"/>
      <c r="T27" s="184"/>
      <c r="U27" s="184"/>
      <c r="V27" s="184"/>
      <c r="W27" s="184"/>
      <c r="X27" s="184"/>
      <c r="Y27" s="184"/>
      <c r="Z27" s="184"/>
      <c r="AA27" s="184"/>
    </row>
    <row r="28" spans="1:27" ht="15.75" customHeight="1">
      <c r="A28" s="184"/>
      <c r="B28" s="184"/>
      <c r="C28" s="184"/>
      <c r="D28" s="184"/>
      <c r="E28" s="184"/>
      <c r="F28" s="184"/>
      <c r="G28" s="184"/>
      <c r="H28" s="181"/>
      <c r="I28" s="181"/>
      <c r="J28" s="184"/>
      <c r="L28" s="184"/>
      <c r="M28" s="184"/>
      <c r="N28" s="184"/>
      <c r="O28" s="184"/>
      <c r="P28" s="184"/>
      <c r="Q28" s="184"/>
      <c r="R28" s="184"/>
      <c r="S28" s="184"/>
      <c r="T28" s="184"/>
      <c r="U28" s="184"/>
      <c r="V28" s="184"/>
      <c r="W28" s="184"/>
      <c r="X28" s="184"/>
      <c r="Y28" s="184"/>
      <c r="Z28" s="184"/>
      <c r="AA28" s="184"/>
    </row>
    <row r="29" spans="1:27" ht="15.75" customHeight="1">
      <c r="A29" s="184"/>
      <c r="B29" s="184"/>
      <c r="C29" s="184"/>
      <c r="D29" s="184"/>
      <c r="E29" s="184"/>
      <c r="F29" s="184"/>
      <c r="G29" s="184"/>
      <c r="H29" s="181"/>
      <c r="I29" s="181"/>
      <c r="J29" s="184"/>
      <c r="K29" s="184"/>
      <c r="L29" s="184"/>
      <c r="M29" s="184"/>
      <c r="N29" s="184"/>
      <c r="O29" s="184"/>
      <c r="P29" s="184"/>
      <c r="Q29" s="184"/>
      <c r="R29" s="184"/>
      <c r="S29" s="184"/>
      <c r="T29" s="184"/>
      <c r="U29" s="184"/>
      <c r="V29" s="184"/>
      <c r="W29" s="184"/>
      <c r="X29" s="184"/>
      <c r="Y29" s="184"/>
      <c r="Z29" s="184"/>
      <c r="AA29" s="184"/>
    </row>
    <row r="30" spans="1:27" ht="15.75" customHeight="1">
      <c r="A30" s="184"/>
      <c r="B30" s="184"/>
      <c r="C30" s="184"/>
      <c r="D30" s="184"/>
      <c r="E30" s="184"/>
      <c r="F30" s="184"/>
      <c r="G30" s="184"/>
      <c r="H30" s="181"/>
      <c r="I30" s="181"/>
      <c r="J30" s="184"/>
      <c r="K30" s="184"/>
      <c r="L30" s="184"/>
      <c r="M30" s="184"/>
      <c r="N30" s="184"/>
      <c r="O30" s="184"/>
      <c r="P30" s="184"/>
      <c r="Q30" s="184"/>
      <c r="R30" s="184"/>
      <c r="S30" s="184"/>
      <c r="T30" s="184"/>
      <c r="U30" s="184"/>
      <c r="V30" s="184"/>
      <c r="W30" s="184"/>
      <c r="X30" s="184"/>
      <c r="Y30" s="184"/>
      <c r="Z30" s="184"/>
      <c r="AA30" s="184"/>
    </row>
    <row r="31" spans="1:27" ht="15.75" customHeight="1">
      <c r="A31" s="184"/>
      <c r="B31" s="184"/>
      <c r="C31" s="184"/>
      <c r="D31" s="184"/>
      <c r="E31" s="184"/>
      <c r="F31" s="184"/>
      <c r="G31" s="184"/>
      <c r="H31" s="181"/>
      <c r="I31" s="181"/>
      <c r="J31" s="184"/>
      <c r="K31" s="184"/>
      <c r="L31" s="184"/>
      <c r="M31" s="184"/>
      <c r="N31" s="184"/>
      <c r="O31" s="184"/>
      <c r="P31" s="184"/>
      <c r="Q31" s="184"/>
      <c r="R31" s="184"/>
      <c r="S31" s="184"/>
      <c r="T31" s="184"/>
      <c r="U31" s="184"/>
      <c r="V31" s="184"/>
      <c r="W31" s="184"/>
      <c r="X31" s="184"/>
      <c r="Y31" s="184"/>
      <c r="Z31" s="184"/>
      <c r="AA31" s="184"/>
    </row>
    <row r="32" spans="1:27" ht="15.75" customHeight="1">
      <c r="A32" s="184"/>
      <c r="B32" s="184"/>
      <c r="C32" s="184"/>
      <c r="D32" s="184"/>
      <c r="E32" s="184"/>
      <c r="F32" s="184"/>
      <c r="G32" s="184"/>
      <c r="H32" s="181"/>
      <c r="I32" s="181"/>
      <c r="J32" s="184"/>
      <c r="K32" s="184"/>
      <c r="L32" s="184"/>
      <c r="M32" s="184"/>
      <c r="N32" s="184"/>
      <c r="O32" s="184"/>
      <c r="P32" s="184"/>
      <c r="Q32" s="184"/>
      <c r="R32" s="184"/>
      <c r="S32" s="184"/>
      <c r="T32" s="184"/>
      <c r="U32" s="184"/>
      <c r="V32" s="184"/>
      <c r="W32" s="184"/>
      <c r="X32" s="184"/>
      <c r="Y32" s="184"/>
      <c r="Z32" s="184"/>
      <c r="AA32" s="184"/>
    </row>
    <row r="33" spans="1:27" ht="15.75" customHeight="1">
      <c r="A33" s="184"/>
      <c r="B33" s="184"/>
      <c r="C33" s="184"/>
      <c r="D33" s="184"/>
      <c r="E33" s="184"/>
      <c r="F33" s="184"/>
      <c r="G33" s="184"/>
      <c r="H33" s="181"/>
      <c r="I33" s="181"/>
      <c r="J33" s="184"/>
      <c r="K33" s="184"/>
      <c r="L33" s="184"/>
      <c r="M33" s="184"/>
      <c r="N33" s="184"/>
      <c r="O33" s="184"/>
      <c r="P33" s="184"/>
      <c r="Q33" s="184"/>
      <c r="R33" s="184"/>
      <c r="S33" s="184"/>
      <c r="T33" s="184"/>
      <c r="U33" s="184"/>
      <c r="V33" s="184"/>
      <c r="W33" s="184"/>
      <c r="X33" s="184"/>
      <c r="Y33" s="184"/>
      <c r="Z33" s="184"/>
      <c r="AA33" s="184"/>
    </row>
    <row r="34" spans="1:27" ht="15.75" customHeight="1">
      <c r="A34" s="184"/>
      <c r="B34" s="184"/>
      <c r="C34" s="184"/>
      <c r="D34" s="184"/>
      <c r="E34" s="184"/>
      <c r="F34" s="184"/>
      <c r="G34" s="184"/>
      <c r="H34" s="181"/>
      <c r="I34" s="181"/>
      <c r="J34" s="184"/>
      <c r="K34" s="184"/>
      <c r="L34" s="184"/>
      <c r="M34" s="184"/>
      <c r="N34" s="184"/>
      <c r="O34" s="184"/>
      <c r="P34" s="184"/>
      <c r="Q34" s="184"/>
      <c r="R34" s="184"/>
      <c r="S34" s="184"/>
      <c r="T34" s="184"/>
      <c r="U34" s="184"/>
      <c r="V34" s="184"/>
      <c r="W34" s="184"/>
      <c r="X34" s="184"/>
      <c r="Y34" s="184"/>
      <c r="Z34" s="184"/>
      <c r="AA34" s="184"/>
    </row>
    <row r="35" spans="1:27" ht="15.75" customHeight="1">
      <c r="A35" s="184"/>
      <c r="B35" s="184"/>
      <c r="C35" s="184"/>
      <c r="D35" s="184"/>
      <c r="E35" s="184"/>
      <c r="F35" s="184"/>
      <c r="G35" s="184"/>
      <c r="H35" s="181"/>
      <c r="I35" s="181"/>
      <c r="J35" s="184"/>
      <c r="K35" s="184"/>
      <c r="L35" s="184"/>
      <c r="M35" s="184"/>
      <c r="N35" s="184"/>
      <c r="O35" s="184"/>
      <c r="P35" s="184"/>
      <c r="Q35" s="184"/>
      <c r="R35" s="184"/>
      <c r="S35" s="184"/>
      <c r="T35" s="184"/>
      <c r="U35" s="184"/>
      <c r="V35" s="184"/>
      <c r="W35" s="184"/>
      <c r="X35" s="184"/>
      <c r="Y35" s="184"/>
      <c r="Z35" s="184"/>
      <c r="AA35" s="184"/>
    </row>
    <row r="36" spans="1:27" ht="15.75" customHeight="1">
      <c r="A36" s="184"/>
      <c r="B36" s="184"/>
      <c r="C36" s="184"/>
      <c r="D36" s="184"/>
      <c r="E36" s="184"/>
      <c r="F36" s="184"/>
      <c r="G36" s="184"/>
      <c r="H36" s="181"/>
      <c r="I36" s="181"/>
      <c r="J36" s="184"/>
      <c r="K36" s="184"/>
      <c r="L36" s="184"/>
      <c r="M36" s="184"/>
      <c r="N36" s="184"/>
      <c r="O36" s="184"/>
      <c r="P36" s="184"/>
      <c r="Q36" s="184"/>
      <c r="R36" s="184"/>
      <c r="S36" s="184"/>
      <c r="T36" s="184"/>
      <c r="U36" s="184"/>
      <c r="V36" s="184"/>
      <c r="W36" s="184"/>
      <c r="X36" s="184"/>
      <c r="Y36" s="184"/>
      <c r="Z36" s="184"/>
      <c r="AA36" s="184"/>
    </row>
    <row r="37" spans="1:27" ht="15.75" customHeight="1">
      <c r="A37" s="184"/>
      <c r="B37" s="184"/>
      <c r="C37" s="184"/>
      <c r="D37" s="184"/>
      <c r="E37" s="184"/>
      <c r="F37" s="184"/>
      <c r="G37" s="184"/>
      <c r="H37" s="181"/>
      <c r="I37" s="181"/>
      <c r="J37" s="184"/>
      <c r="K37" s="184"/>
      <c r="L37" s="184"/>
      <c r="M37" s="184"/>
      <c r="N37" s="184"/>
      <c r="O37" s="184"/>
      <c r="P37" s="184"/>
      <c r="Q37" s="184"/>
      <c r="R37" s="184"/>
      <c r="S37" s="184"/>
      <c r="T37" s="184"/>
      <c r="U37" s="184"/>
      <c r="V37" s="184"/>
      <c r="W37" s="184"/>
      <c r="X37" s="184"/>
      <c r="Y37" s="184"/>
      <c r="Z37" s="184"/>
      <c r="AA37" s="184"/>
    </row>
    <row r="38" spans="1:27" ht="15.75" customHeight="1">
      <c r="A38" s="184"/>
      <c r="B38" s="184"/>
      <c r="C38" s="184"/>
      <c r="D38" s="184"/>
      <c r="E38" s="184"/>
      <c r="F38" s="184"/>
      <c r="G38" s="184"/>
      <c r="H38" s="181"/>
      <c r="I38" s="181"/>
      <c r="J38" s="184"/>
      <c r="K38" s="184"/>
      <c r="L38" s="184"/>
      <c r="M38" s="184"/>
      <c r="N38" s="184"/>
      <c r="O38" s="184"/>
      <c r="P38" s="184"/>
      <c r="Q38" s="184"/>
      <c r="R38" s="184"/>
      <c r="S38" s="184"/>
      <c r="T38" s="184"/>
      <c r="U38" s="184"/>
      <c r="V38" s="184"/>
      <c r="W38" s="184"/>
      <c r="X38" s="184"/>
      <c r="Y38" s="184"/>
      <c r="Z38" s="184"/>
      <c r="AA38" s="184"/>
    </row>
    <row r="39" spans="1:27" ht="15.75" customHeight="1">
      <c r="A39" s="184"/>
      <c r="B39" s="184"/>
      <c r="C39" s="184"/>
      <c r="D39" s="184"/>
      <c r="E39" s="184"/>
      <c r="F39" s="184"/>
      <c r="G39" s="184"/>
      <c r="H39" s="181"/>
      <c r="I39" s="181"/>
      <c r="J39" s="184"/>
      <c r="K39" s="184"/>
      <c r="L39" s="184"/>
      <c r="M39" s="184"/>
      <c r="N39" s="184"/>
      <c r="O39" s="184"/>
      <c r="P39" s="184"/>
      <c r="Q39" s="184"/>
      <c r="R39" s="184"/>
      <c r="S39" s="184"/>
      <c r="T39" s="184"/>
      <c r="U39" s="184"/>
      <c r="V39" s="184"/>
      <c r="W39" s="184"/>
      <c r="X39" s="184"/>
      <c r="Y39" s="184"/>
      <c r="Z39" s="184"/>
      <c r="AA39" s="184"/>
    </row>
    <row r="40" spans="1:27" ht="15.75" customHeight="1">
      <c r="A40" s="184"/>
      <c r="B40" s="184"/>
      <c r="C40" s="184"/>
      <c r="D40" s="184"/>
      <c r="E40" s="184"/>
      <c r="F40" s="184"/>
      <c r="G40" s="184"/>
      <c r="H40" s="181"/>
      <c r="I40" s="181"/>
      <c r="J40" s="184"/>
      <c r="K40" s="184"/>
      <c r="L40" s="184"/>
      <c r="M40" s="184"/>
      <c r="N40" s="184"/>
      <c r="O40" s="184"/>
      <c r="P40" s="184"/>
      <c r="Q40" s="184"/>
      <c r="R40" s="184"/>
      <c r="S40" s="184"/>
      <c r="T40" s="184"/>
      <c r="U40" s="184"/>
      <c r="V40" s="184"/>
      <c r="W40" s="184"/>
      <c r="X40" s="184"/>
      <c r="Y40" s="184"/>
      <c r="Z40" s="184"/>
      <c r="AA40" s="184"/>
    </row>
    <row r="41" spans="1:27" ht="15.75" customHeight="1">
      <c r="A41" s="184"/>
      <c r="B41" s="184"/>
      <c r="C41" s="184"/>
      <c r="D41" s="184"/>
      <c r="E41" s="184"/>
      <c r="F41" s="184"/>
      <c r="G41" s="184"/>
      <c r="H41" s="181"/>
      <c r="I41" s="181"/>
      <c r="J41" s="184"/>
      <c r="K41" s="184"/>
      <c r="L41" s="184"/>
      <c r="M41" s="184"/>
      <c r="N41" s="184"/>
      <c r="O41" s="184"/>
      <c r="P41" s="184"/>
      <c r="Q41" s="184"/>
      <c r="R41" s="184"/>
      <c r="S41" s="184"/>
      <c r="T41" s="184"/>
      <c r="U41" s="184"/>
      <c r="V41" s="184"/>
      <c r="W41" s="184"/>
      <c r="X41" s="184"/>
      <c r="Y41" s="184"/>
      <c r="Z41" s="184"/>
      <c r="AA41" s="184"/>
    </row>
    <row r="42" spans="1:27" ht="15.75" customHeight="1">
      <c r="A42" s="184"/>
      <c r="B42" s="184"/>
      <c r="C42" s="184"/>
      <c r="D42" s="184"/>
      <c r="E42" s="184"/>
      <c r="F42" s="184"/>
      <c r="G42" s="184"/>
      <c r="H42" s="181"/>
      <c r="I42" s="181"/>
      <c r="J42" s="184"/>
      <c r="K42" s="184"/>
      <c r="L42" s="184"/>
      <c r="M42" s="184"/>
      <c r="N42" s="184"/>
      <c r="O42" s="184"/>
      <c r="P42" s="184"/>
      <c r="Q42" s="184"/>
      <c r="R42" s="184"/>
      <c r="S42" s="184"/>
      <c r="T42" s="184"/>
      <c r="U42" s="184"/>
      <c r="V42" s="184"/>
      <c r="W42" s="184"/>
      <c r="X42" s="184"/>
      <c r="Y42" s="184"/>
      <c r="Z42" s="184"/>
      <c r="AA42" s="184"/>
    </row>
    <row r="43" spans="1:27" ht="15.75" customHeight="1">
      <c r="A43" s="184"/>
      <c r="B43" s="184"/>
      <c r="C43" s="184"/>
      <c r="D43" s="184"/>
      <c r="E43" s="184"/>
      <c r="F43" s="184"/>
      <c r="G43" s="184"/>
      <c r="H43" s="181"/>
      <c r="I43" s="181"/>
      <c r="J43" s="184"/>
      <c r="K43" s="184"/>
      <c r="L43" s="184"/>
      <c r="M43" s="184"/>
      <c r="N43" s="184"/>
      <c r="O43" s="184"/>
      <c r="P43" s="184"/>
      <c r="Q43" s="184"/>
      <c r="R43" s="184"/>
      <c r="S43" s="184"/>
      <c r="T43" s="184"/>
      <c r="U43" s="184"/>
      <c r="V43" s="184"/>
      <c r="W43" s="184"/>
      <c r="X43" s="184"/>
      <c r="Y43" s="184"/>
      <c r="Z43" s="184"/>
      <c r="AA43" s="184"/>
    </row>
    <row r="44" spans="1:27" ht="15.75" customHeight="1">
      <c r="A44" s="184"/>
      <c r="B44" s="184"/>
      <c r="C44" s="184"/>
      <c r="D44" s="184"/>
      <c r="E44" s="184"/>
      <c r="F44" s="184"/>
      <c r="G44" s="184"/>
      <c r="H44" s="181"/>
      <c r="I44" s="181"/>
      <c r="J44" s="184"/>
      <c r="K44" s="184"/>
      <c r="L44" s="184"/>
      <c r="M44" s="184"/>
      <c r="N44" s="184"/>
      <c r="O44" s="184"/>
      <c r="P44" s="184"/>
      <c r="Q44" s="184"/>
      <c r="R44" s="184"/>
      <c r="S44" s="184"/>
      <c r="T44" s="184"/>
      <c r="U44" s="184"/>
      <c r="V44" s="184"/>
      <c r="W44" s="184"/>
      <c r="X44" s="184"/>
      <c r="Y44" s="184"/>
      <c r="Z44" s="184"/>
      <c r="AA44" s="184"/>
    </row>
    <row r="45" spans="1:27" ht="15.75" customHeight="1">
      <c r="A45" s="184"/>
      <c r="B45" s="184"/>
      <c r="C45" s="184"/>
      <c r="D45" s="184"/>
      <c r="E45" s="184"/>
      <c r="F45" s="184"/>
      <c r="G45" s="184"/>
      <c r="H45" s="181"/>
      <c r="I45" s="181"/>
      <c r="J45" s="184"/>
      <c r="K45" s="184"/>
      <c r="L45" s="184"/>
      <c r="M45" s="184"/>
      <c r="N45" s="184"/>
      <c r="O45" s="184"/>
      <c r="P45" s="184"/>
      <c r="Q45" s="184"/>
      <c r="R45" s="184"/>
      <c r="S45" s="184"/>
      <c r="T45" s="184"/>
      <c r="U45" s="184"/>
      <c r="V45" s="184"/>
      <c r="W45" s="184"/>
      <c r="X45" s="184"/>
      <c r="Y45" s="184"/>
      <c r="Z45" s="184"/>
      <c r="AA45" s="184"/>
    </row>
    <row r="46" spans="1:27" ht="15.75" customHeight="1">
      <c r="A46" s="184"/>
      <c r="B46" s="184"/>
      <c r="C46" s="184"/>
      <c r="D46" s="184"/>
      <c r="E46" s="184"/>
      <c r="F46" s="184"/>
      <c r="G46" s="184"/>
      <c r="H46" s="181"/>
      <c r="I46" s="181"/>
      <c r="J46" s="184"/>
      <c r="K46" s="184"/>
      <c r="L46" s="184"/>
      <c r="M46" s="184"/>
      <c r="N46" s="184"/>
      <c r="O46" s="184"/>
      <c r="P46" s="184"/>
      <c r="Q46" s="184"/>
      <c r="R46" s="184"/>
      <c r="S46" s="184"/>
      <c r="T46" s="184"/>
      <c r="U46" s="184"/>
      <c r="V46" s="184"/>
      <c r="W46" s="184"/>
      <c r="X46" s="184"/>
      <c r="Y46" s="184"/>
      <c r="Z46" s="184"/>
      <c r="AA46" s="184"/>
    </row>
    <row r="47" spans="1:27" ht="15.75" customHeight="1">
      <c r="A47" s="184"/>
      <c r="B47" s="184"/>
      <c r="C47" s="184"/>
      <c r="D47" s="184"/>
      <c r="E47" s="184"/>
      <c r="F47" s="184"/>
      <c r="G47" s="184"/>
      <c r="H47" s="181"/>
      <c r="I47" s="181"/>
      <c r="J47" s="184"/>
      <c r="K47" s="184"/>
      <c r="L47" s="184"/>
      <c r="M47" s="184"/>
      <c r="N47" s="184"/>
      <c r="O47" s="184"/>
      <c r="P47" s="184"/>
      <c r="Q47" s="184"/>
      <c r="R47" s="184"/>
      <c r="S47" s="184"/>
      <c r="T47" s="184"/>
      <c r="U47" s="184"/>
      <c r="V47" s="184"/>
      <c r="W47" s="184"/>
      <c r="X47" s="184"/>
      <c r="Y47" s="184"/>
      <c r="Z47" s="184"/>
      <c r="AA47" s="184"/>
    </row>
    <row r="48" spans="1:27" ht="15.75" customHeight="1">
      <c r="A48" s="184"/>
      <c r="B48" s="184"/>
      <c r="C48" s="184"/>
      <c r="D48" s="184"/>
      <c r="E48" s="184"/>
      <c r="F48" s="184"/>
      <c r="G48" s="184"/>
      <c r="H48" s="181"/>
      <c r="I48" s="181"/>
      <c r="J48" s="184"/>
      <c r="K48" s="184"/>
      <c r="L48" s="184"/>
      <c r="M48" s="184"/>
      <c r="N48" s="184"/>
      <c r="O48" s="184"/>
      <c r="P48" s="184"/>
      <c r="Q48" s="184"/>
      <c r="R48" s="184"/>
      <c r="S48" s="184"/>
      <c r="T48" s="184"/>
      <c r="U48" s="184"/>
      <c r="V48" s="184"/>
      <c r="W48" s="184"/>
      <c r="X48" s="184"/>
      <c r="Y48" s="184"/>
      <c r="Z48" s="184"/>
      <c r="AA48" s="184"/>
    </row>
    <row r="49" spans="1:27" ht="15.75" customHeight="1">
      <c r="A49" s="184"/>
      <c r="B49" s="184"/>
      <c r="C49" s="184"/>
      <c r="D49" s="184"/>
      <c r="E49" s="184"/>
      <c r="F49" s="184"/>
      <c r="G49" s="184"/>
      <c r="H49" s="181"/>
      <c r="I49" s="181"/>
      <c r="J49" s="184"/>
      <c r="K49" s="184"/>
      <c r="L49" s="184"/>
      <c r="M49" s="184"/>
      <c r="N49" s="184"/>
      <c r="O49" s="184"/>
      <c r="P49" s="184"/>
      <c r="Q49" s="184"/>
      <c r="R49" s="184"/>
      <c r="S49" s="184"/>
      <c r="T49" s="184"/>
      <c r="U49" s="184"/>
      <c r="V49" s="184"/>
      <c r="W49" s="184"/>
      <c r="X49" s="184"/>
      <c r="Y49" s="184"/>
      <c r="Z49" s="184"/>
      <c r="AA49" s="184"/>
    </row>
    <row r="50" spans="1:27" ht="15.75" customHeight="1">
      <c r="A50" s="184"/>
      <c r="B50" s="184"/>
      <c r="C50" s="184"/>
      <c r="D50" s="184"/>
      <c r="E50" s="184"/>
      <c r="F50" s="184"/>
      <c r="G50" s="184"/>
      <c r="H50" s="181"/>
      <c r="I50" s="181"/>
      <c r="J50" s="184"/>
      <c r="K50" s="184"/>
      <c r="L50" s="184"/>
      <c r="M50" s="184"/>
      <c r="N50" s="184"/>
      <c r="O50" s="184"/>
      <c r="P50" s="184"/>
      <c r="Q50" s="184"/>
      <c r="R50" s="184"/>
      <c r="S50" s="184"/>
      <c r="T50" s="184"/>
      <c r="U50" s="184"/>
      <c r="V50" s="184"/>
      <c r="W50" s="184"/>
      <c r="X50" s="184"/>
      <c r="Y50" s="184"/>
      <c r="Z50" s="184"/>
      <c r="AA50" s="184"/>
    </row>
    <row r="51" spans="1:27" ht="15.75" customHeight="1">
      <c r="A51" s="184"/>
      <c r="B51" s="184"/>
      <c r="C51" s="184"/>
      <c r="D51" s="184"/>
      <c r="E51" s="184"/>
      <c r="F51" s="184"/>
      <c r="G51" s="184"/>
      <c r="H51" s="181"/>
      <c r="I51" s="181"/>
      <c r="J51" s="184"/>
      <c r="K51" s="184"/>
      <c r="L51" s="184"/>
      <c r="M51" s="184"/>
      <c r="N51" s="184"/>
      <c r="O51" s="184"/>
      <c r="P51" s="184"/>
      <c r="Q51" s="184"/>
      <c r="R51" s="184"/>
      <c r="S51" s="184"/>
      <c r="T51" s="184"/>
      <c r="U51" s="184"/>
      <c r="V51" s="184"/>
      <c r="W51" s="184"/>
      <c r="X51" s="184"/>
      <c r="Y51" s="184"/>
      <c r="Z51" s="184"/>
      <c r="AA51" s="184"/>
    </row>
    <row r="52" spans="1:27" ht="15.75" customHeight="1">
      <c r="A52" s="184"/>
      <c r="B52" s="184"/>
      <c r="C52" s="184"/>
      <c r="D52" s="184"/>
      <c r="E52" s="184"/>
      <c r="F52" s="184"/>
      <c r="G52" s="184"/>
      <c r="H52" s="181"/>
      <c r="I52" s="181"/>
      <c r="J52" s="184"/>
      <c r="K52" s="184"/>
      <c r="L52" s="184"/>
      <c r="M52" s="184"/>
      <c r="N52" s="184"/>
      <c r="O52" s="184"/>
      <c r="P52" s="184"/>
      <c r="Q52" s="184"/>
      <c r="R52" s="184"/>
      <c r="S52" s="184"/>
      <c r="T52" s="184"/>
      <c r="U52" s="184"/>
      <c r="V52" s="184"/>
      <c r="W52" s="184"/>
      <c r="X52" s="184"/>
      <c r="Y52" s="184"/>
      <c r="Z52" s="184"/>
      <c r="AA52" s="184"/>
    </row>
    <row r="53" spans="1:27" ht="15.75" customHeight="1">
      <c r="A53" s="184"/>
      <c r="B53" s="184"/>
      <c r="C53" s="184"/>
      <c r="D53" s="184"/>
      <c r="E53" s="184"/>
      <c r="F53" s="184"/>
      <c r="G53" s="184"/>
      <c r="H53" s="181"/>
      <c r="I53" s="181"/>
      <c r="J53" s="184"/>
      <c r="K53" s="184"/>
      <c r="L53" s="184"/>
      <c r="M53" s="184"/>
      <c r="N53" s="184"/>
      <c r="O53" s="184"/>
      <c r="P53" s="184"/>
      <c r="Q53" s="184"/>
      <c r="R53" s="184"/>
      <c r="S53" s="184"/>
      <c r="T53" s="184"/>
      <c r="U53" s="184"/>
      <c r="V53" s="184"/>
      <c r="W53" s="184"/>
      <c r="X53" s="184"/>
      <c r="Y53" s="184"/>
      <c r="Z53" s="184"/>
      <c r="AA53" s="184"/>
    </row>
    <row r="54" spans="1:27" ht="15.75" customHeight="1">
      <c r="A54" s="184"/>
      <c r="B54" s="184"/>
      <c r="C54" s="184"/>
      <c r="D54" s="184"/>
      <c r="E54" s="184"/>
      <c r="F54" s="184"/>
      <c r="G54" s="184"/>
      <c r="H54" s="181"/>
      <c r="I54" s="181"/>
      <c r="J54" s="184"/>
      <c r="K54" s="184"/>
      <c r="L54" s="184"/>
      <c r="M54" s="184"/>
      <c r="N54" s="184"/>
      <c r="O54" s="184"/>
      <c r="P54" s="184"/>
      <c r="Q54" s="184"/>
      <c r="R54" s="184"/>
      <c r="S54" s="184"/>
      <c r="T54" s="184"/>
      <c r="U54" s="184"/>
      <c r="V54" s="184"/>
      <c r="W54" s="184"/>
      <c r="X54" s="184"/>
      <c r="Y54" s="184"/>
      <c r="Z54" s="184"/>
      <c r="AA54" s="184"/>
    </row>
    <row r="55" spans="1:27" ht="15.75" customHeight="1">
      <c r="A55" s="184"/>
      <c r="B55" s="184"/>
      <c r="C55" s="184"/>
      <c r="D55" s="184"/>
      <c r="E55" s="184"/>
      <c r="F55" s="184"/>
      <c r="G55" s="184"/>
      <c r="H55" s="181"/>
      <c r="I55" s="181"/>
      <c r="J55" s="184"/>
      <c r="K55" s="184"/>
      <c r="L55" s="184"/>
      <c r="M55" s="184"/>
      <c r="N55" s="184"/>
      <c r="O55" s="184"/>
      <c r="P55" s="184"/>
      <c r="Q55" s="184"/>
      <c r="R55" s="184"/>
      <c r="S55" s="184"/>
      <c r="T55" s="184"/>
      <c r="U55" s="184"/>
      <c r="V55" s="184"/>
      <c r="W55" s="184"/>
      <c r="X55" s="184"/>
      <c r="Y55" s="184"/>
      <c r="Z55" s="184"/>
      <c r="AA55" s="184"/>
    </row>
    <row r="56" spans="1:27" ht="15.75" customHeight="1">
      <c r="A56" s="184"/>
      <c r="B56" s="184"/>
      <c r="C56" s="184"/>
      <c r="D56" s="184"/>
      <c r="E56" s="184"/>
      <c r="F56" s="184"/>
      <c r="G56" s="184"/>
      <c r="H56" s="181"/>
      <c r="I56" s="181"/>
      <c r="J56" s="184"/>
      <c r="K56" s="184"/>
      <c r="L56" s="184"/>
      <c r="M56" s="184"/>
      <c r="N56" s="184"/>
      <c r="O56" s="184"/>
      <c r="P56" s="184"/>
      <c r="Q56" s="184"/>
      <c r="R56" s="184"/>
      <c r="S56" s="184"/>
      <c r="T56" s="184"/>
      <c r="U56" s="184"/>
      <c r="V56" s="184"/>
      <c r="W56" s="184"/>
      <c r="X56" s="184"/>
      <c r="Y56" s="184"/>
      <c r="Z56" s="184"/>
      <c r="AA56" s="184"/>
    </row>
    <row r="57" spans="1:27" ht="15.75" customHeight="1">
      <c r="A57" s="184"/>
      <c r="B57" s="184"/>
      <c r="C57" s="184"/>
      <c r="D57" s="184"/>
      <c r="E57" s="184"/>
      <c r="F57" s="184"/>
      <c r="G57" s="184"/>
      <c r="H57" s="181"/>
      <c r="I57" s="181"/>
      <c r="J57" s="184"/>
      <c r="K57" s="184"/>
      <c r="L57" s="184"/>
      <c r="M57" s="184"/>
      <c r="N57" s="184"/>
      <c r="O57" s="184"/>
      <c r="P57" s="184"/>
      <c r="Q57" s="184"/>
      <c r="R57" s="184"/>
      <c r="S57" s="184"/>
      <c r="T57" s="184"/>
      <c r="U57" s="184"/>
      <c r="V57" s="184"/>
      <c r="W57" s="184"/>
      <c r="X57" s="184"/>
      <c r="Y57" s="184"/>
      <c r="Z57" s="184"/>
      <c r="AA57" s="184"/>
    </row>
    <row r="58" spans="1:27" ht="15.75" customHeight="1">
      <c r="A58" s="184"/>
      <c r="B58" s="184"/>
      <c r="C58" s="184"/>
      <c r="D58" s="184"/>
      <c r="E58" s="184"/>
      <c r="F58" s="184"/>
      <c r="G58" s="184"/>
      <c r="H58" s="181"/>
      <c r="I58" s="181"/>
      <c r="J58" s="184"/>
      <c r="K58" s="184"/>
      <c r="L58" s="184"/>
      <c r="M58" s="184"/>
      <c r="N58" s="184"/>
      <c r="O58" s="184"/>
      <c r="P58" s="184"/>
      <c r="Q58" s="184"/>
      <c r="R58" s="184"/>
      <c r="S58" s="184"/>
      <c r="T58" s="184"/>
      <c r="U58" s="184"/>
      <c r="V58" s="184"/>
      <c r="W58" s="184"/>
      <c r="X58" s="184"/>
      <c r="Y58" s="184"/>
      <c r="Z58" s="184"/>
      <c r="AA58" s="184"/>
    </row>
    <row r="59" spans="1:27" ht="15.75" customHeight="1">
      <c r="A59" s="184"/>
      <c r="B59" s="184"/>
      <c r="C59" s="184"/>
      <c r="D59" s="184"/>
      <c r="E59" s="184"/>
      <c r="F59" s="184"/>
      <c r="G59" s="184"/>
      <c r="H59" s="181"/>
      <c r="I59" s="181"/>
      <c r="J59" s="184"/>
      <c r="K59" s="184"/>
      <c r="L59" s="184"/>
      <c r="M59" s="184"/>
      <c r="N59" s="184"/>
      <c r="O59" s="184"/>
      <c r="P59" s="184"/>
      <c r="Q59" s="184"/>
      <c r="R59" s="184"/>
      <c r="S59" s="184"/>
      <c r="T59" s="184"/>
      <c r="U59" s="184"/>
      <c r="V59" s="184"/>
      <c r="W59" s="184"/>
      <c r="X59" s="184"/>
      <c r="Y59" s="184"/>
      <c r="Z59" s="184"/>
      <c r="AA59" s="184"/>
    </row>
    <row r="60" spans="1:27" ht="15.75" customHeight="1">
      <c r="A60" s="184"/>
      <c r="B60" s="184"/>
      <c r="C60" s="184"/>
      <c r="D60" s="184"/>
      <c r="E60" s="184"/>
      <c r="F60" s="184"/>
      <c r="G60" s="184"/>
      <c r="H60" s="181"/>
      <c r="I60" s="181"/>
      <c r="J60" s="184"/>
      <c r="K60" s="184"/>
      <c r="L60" s="184"/>
      <c r="M60" s="184"/>
      <c r="N60" s="184"/>
      <c r="O60" s="184"/>
      <c r="P60" s="184"/>
      <c r="Q60" s="184"/>
      <c r="R60" s="184"/>
      <c r="S60" s="184"/>
      <c r="T60" s="184"/>
      <c r="U60" s="184"/>
      <c r="V60" s="184"/>
      <c r="W60" s="184"/>
      <c r="X60" s="184"/>
      <c r="Y60" s="184"/>
      <c r="Z60" s="184"/>
      <c r="AA60" s="184"/>
    </row>
    <row r="61" spans="1:27" ht="15.75" customHeight="1">
      <c r="A61" s="184"/>
      <c r="B61" s="184"/>
      <c r="C61" s="184"/>
      <c r="D61" s="184"/>
      <c r="E61" s="184"/>
      <c r="F61" s="184"/>
      <c r="G61" s="184"/>
      <c r="H61" s="181"/>
      <c r="I61" s="181"/>
      <c r="J61" s="184"/>
      <c r="K61" s="184"/>
      <c r="L61" s="184"/>
      <c r="M61" s="184"/>
      <c r="N61" s="184"/>
      <c r="O61" s="184"/>
      <c r="P61" s="184"/>
      <c r="Q61" s="184"/>
      <c r="R61" s="184"/>
      <c r="S61" s="184"/>
      <c r="T61" s="184"/>
      <c r="U61" s="184"/>
      <c r="V61" s="184"/>
      <c r="W61" s="184"/>
      <c r="X61" s="184"/>
      <c r="Y61" s="184"/>
      <c r="Z61" s="184"/>
      <c r="AA61" s="184"/>
    </row>
    <row r="62" spans="1:27" ht="15.75" customHeight="1">
      <c r="A62" s="184"/>
      <c r="B62" s="184"/>
      <c r="C62" s="184"/>
      <c r="D62" s="184"/>
      <c r="E62" s="184"/>
      <c r="F62" s="184"/>
      <c r="G62" s="184"/>
      <c r="H62" s="181"/>
      <c r="I62" s="181"/>
      <c r="J62" s="184"/>
      <c r="K62" s="184"/>
      <c r="L62" s="184"/>
      <c r="M62" s="184"/>
      <c r="N62" s="184"/>
      <c r="O62" s="184"/>
      <c r="P62" s="184"/>
      <c r="Q62" s="184"/>
      <c r="R62" s="184"/>
      <c r="S62" s="184"/>
      <c r="T62" s="184"/>
      <c r="U62" s="184"/>
      <c r="V62" s="184"/>
      <c r="W62" s="184"/>
      <c r="X62" s="184"/>
      <c r="Y62" s="184"/>
      <c r="Z62" s="184"/>
      <c r="AA62" s="184"/>
    </row>
    <row r="63" spans="1:27" ht="15.75" customHeight="1">
      <c r="A63" s="184"/>
      <c r="B63" s="184"/>
      <c r="C63" s="184"/>
      <c r="D63" s="184"/>
      <c r="E63" s="184"/>
      <c r="F63" s="184"/>
      <c r="G63" s="184"/>
      <c r="H63" s="181"/>
      <c r="I63" s="181"/>
      <c r="J63" s="184"/>
      <c r="K63" s="184"/>
      <c r="L63" s="184"/>
      <c r="M63" s="184"/>
      <c r="N63" s="184"/>
      <c r="O63" s="184"/>
      <c r="P63" s="184"/>
      <c r="Q63" s="184"/>
      <c r="R63" s="184"/>
      <c r="S63" s="184"/>
      <c r="T63" s="184"/>
      <c r="U63" s="184"/>
      <c r="V63" s="184"/>
      <c r="W63" s="184"/>
      <c r="X63" s="184"/>
      <c r="Y63" s="184"/>
      <c r="Z63" s="184"/>
      <c r="AA63" s="184"/>
    </row>
    <row r="64" spans="1:27" ht="15.75" customHeight="1">
      <c r="A64" s="184"/>
      <c r="B64" s="184"/>
      <c r="C64" s="184"/>
      <c r="D64" s="184"/>
      <c r="E64" s="184"/>
      <c r="F64" s="184"/>
      <c r="G64" s="184"/>
      <c r="H64" s="181"/>
      <c r="I64" s="181"/>
      <c r="J64" s="184"/>
      <c r="K64" s="184"/>
      <c r="L64" s="184"/>
      <c r="M64" s="184"/>
      <c r="N64" s="184"/>
      <c r="O64" s="184"/>
      <c r="P64" s="184"/>
      <c r="Q64" s="184"/>
      <c r="R64" s="184"/>
      <c r="S64" s="184"/>
      <c r="T64" s="184"/>
      <c r="U64" s="184"/>
      <c r="V64" s="184"/>
      <c r="W64" s="184"/>
      <c r="X64" s="184"/>
      <c r="Y64" s="184"/>
      <c r="Z64" s="184"/>
      <c r="AA64" s="184"/>
    </row>
    <row r="65" spans="1:27" ht="15.75" customHeight="1">
      <c r="A65" s="184"/>
      <c r="B65" s="184"/>
      <c r="C65" s="184"/>
      <c r="D65" s="184"/>
      <c r="E65" s="184"/>
      <c r="F65" s="184"/>
      <c r="G65" s="184"/>
      <c r="H65" s="181"/>
      <c r="I65" s="181"/>
      <c r="J65" s="184"/>
      <c r="K65" s="184"/>
      <c r="L65" s="184"/>
      <c r="M65" s="184"/>
      <c r="N65" s="184"/>
      <c r="O65" s="184"/>
      <c r="P65" s="184"/>
      <c r="Q65" s="184"/>
      <c r="R65" s="184"/>
      <c r="S65" s="184"/>
      <c r="T65" s="184"/>
      <c r="U65" s="184"/>
      <c r="V65" s="184"/>
      <c r="W65" s="184"/>
      <c r="X65" s="184"/>
      <c r="Y65" s="184"/>
      <c r="Z65" s="184"/>
      <c r="AA65" s="184"/>
    </row>
    <row r="66" spans="1:27" ht="15.75" customHeight="1">
      <c r="A66" s="184"/>
      <c r="B66" s="184"/>
      <c r="C66" s="184"/>
      <c r="D66" s="184"/>
      <c r="E66" s="184"/>
      <c r="F66" s="184"/>
      <c r="G66" s="184"/>
      <c r="H66" s="181"/>
      <c r="I66" s="181"/>
      <c r="J66" s="184"/>
      <c r="K66" s="184"/>
      <c r="L66" s="184"/>
      <c r="M66" s="184"/>
      <c r="N66" s="184"/>
      <c r="O66" s="184"/>
      <c r="P66" s="184"/>
      <c r="Q66" s="184"/>
      <c r="R66" s="184"/>
      <c r="S66" s="184"/>
      <c r="T66" s="184"/>
      <c r="U66" s="184"/>
      <c r="V66" s="184"/>
      <c r="W66" s="184"/>
      <c r="X66" s="184"/>
      <c r="Y66" s="184"/>
      <c r="Z66" s="184"/>
      <c r="AA66" s="184"/>
    </row>
    <row r="67" spans="1:27" ht="15.75" customHeight="1">
      <c r="A67" s="184"/>
      <c r="B67" s="184"/>
      <c r="C67" s="184"/>
      <c r="D67" s="184"/>
      <c r="E67" s="184"/>
      <c r="F67" s="184"/>
      <c r="G67" s="184"/>
      <c r="H67" s="181"/>
      <c r="I67" s="181"/>
      <c r="J67" s="184"/>
      <c r="K67" s="184"/>
      <c r="L67" s="184"/>
      <c r="M67" s="184"/>
      <c r="N67" s="184"/>
      <c r="O67" s="184"/>
      <c r="P67" s="184"/>
      <c r="Q67" s="184"/>
      <c r="R67" s="184"/>
      <c r="S67" s="184"/>
      <c r="T67" s="184"/>
      <c r="U67" s="184"/>
      <c r="V67" s="184"/>
      <c r="W67" s="184"/>
      <c r="X67" s="184"/>
      <c r="Y67" s="184"/>
      <c r="Z67" s="184"/>
      <c r="AA67" s="184"/>
    </row>
    <row r="68" spans="1:27" ht="15.75" customHeight="1">
      <c r="A68" s="184"/>
      <c r="B68" s="184"/>
      <c r="C68" s="184"/>
      <c r="D68" s="184"/>
      <c r="E68" s="184"/>
      <c r="F68" s="184"/>
      <c r="G68" s="184"/>
      <c r="H68" s="181"/>
      <c r="I68" s="181"/>
      <c r="J68" s="184"/>
      <c r="K68" s="184"/>
      <c r="L68" s="184"/>
      <c r="M68" s="184"/>
      <c r="N68" s="184"/>
      <c r="O68" s="184"/>
      <c r="P68" s="184"/>
      <c r="Q68" s="184"/>
      <c r="R68" s="184"/>
      <c r="S68" s="184"/>
      <c r="T68" s="184"/>
      <c r="U68" s="184"/>
      <c r="V68" s="184"/>
      <c r="W68" s="184"/>
      <c r="X68" s="184"/>
      <c r="Y68" s="184"/>
      <c r="Z68" s="184"/>
      <c r="AA68" s="184"/>
    </row>
    <row r="69" spans="1:27" ht="15.75" customHeight="1">
      <c r="A69" s="184"/>
      <c r="B69" s="184"/>
      <c r="C69" s="184"/>
      <c r="D69" s="184"/>
      <c r="E69" s="184"/>
      <c r="F69" s="184"/>
      <c r="G69" s="184"/>
      <c r="H69" s="181"/>
      <c r="I69" s="181"/>
      <c r="J69" s="184"/>
      <c r="K69" s="184"/>
      <c r="L69" s="184"/>
      <c r="M69" s="184"/>
      <c r="N69" s="184"/>
      <c r="O69" s="184"/>
      <c r="P69" s="184"/>
      <c r="Q69" s="184"/>
      <c r="R69" s="184"/>
      <c r="S69" s="184"/>
      <c r="T69" s="184"/>
      <c r="U69" s="184"/>
      <c r="V69" s="184"/>
      <c r="W69" s="184"/>
      <c r="X69" s="184"/>
      <c r="Y69" s="184"/>
      <c r="Z69" s="184"/>
      <c r="AA69" s="184"/>
    </row>
    <row r="70" spans="1:27" ht="15.75" customHeight="1">
      <c r="A70" s="184"/>
      <c r="B70" s="184"/>
      <c r="C70" s="184"/>
      <c r="D70" s="184"/>
      <c r="E70" s="184"/>
      <c r="F70" s="184"/>
      <c r="G70" s="184"/>
      <c r="H70" s="181"/>
      <c r="I70" s="181"/>
      <c r="J70" s="184"/>
      <c r="K70" s="184"/>
      <c r="L70" s="184"/>
      <c r="M70" s="184"/>
      <c r="N70" s="184"/>
      <c r="O70" s="184"/>
      <c r="P70" s="184"/>
      <c r="Q70" s="184"/>
      <c r="R70" s="184"/>
      <c r="S70" s="184"/>
      <c r="T70" s="184"/>
      <c r="U70" s="184"/>
      <c r="V70" s="184"/>
      <c r="W70" s="184"/>
      <c r="X70" s="184"/>
      <c r="Y70" s="184"/>
      <c r="Z70" s="184"/>
      <c r="AA70" s="184"/>
    </row>
    <row r="71" spans="1:27" ht="15.75" customHeight="1">
      <c r="A71" s="184"/>
      <c r="B71" s="184"/>
      <c r="C71" s="184"/>
      <c r="D71" s="184"/>
      <c r="E71" s="184"/>
      <c r="F71" s="184"/>
      <c r="G71" s="184"/>
      <c r="H71" s="181"/>
      <c r="I71" s="181"/>
      <c r="J71" s="184"/>
      <c r="K71" s="184"/>
      <c r="L71" s="184"/>
      <c r="M71" s="184"/>
      <c r="N71" s="184"/>
      <c r="O71" s="184"/>
      <c r="P71" s="184"/>
      <c r="Q71" s="184"/>
      <c r="R71" s="184"/>
      <c r="S71" s="184"/>
      <c r="T71" s="184"/>
      <c r="U71" s="184"/>
      <c r="V71" s="184"/>
      <c r="W71" s="184"/>
      <c r="X71" s="184"/>
      <c r="Y71" s="184"/>
      <c r="Z71" s="184"/>
      <c r="AA71" s="184"/>
    </row>
    <row r="72" spans="1:27" ht="15.75" customHeight="1">
      <c r="A72" s="184"/>
      <c r="B72" s="184"/>
      <c r="C72" s="184"/>
      <c r="D72" s="184"/>
      <c r="E72" s="184"/>
      <c r="F72" s="184"/>
      <c r="G72" s="184"/>
      <c r="H72" s="181"/>
      <c r="I72" s="181"/>
      <c r="J72" s="184"/>
      <c r="K72" s="184"/>
      <c r="L72" s="184"/>
      <c r="M72" s="184"/>
      <c r="N72" s="184"/>
      <c r="O72" s="184"/>
      <c r="P72" s="184"/>
      <c r="Q72" s="184"/>
      <c r="R72" s="184"/>
      <c r="S72" s="184"/>
      <c r="T72" s="184"/>
      <c r="U72" s="184"/>
      <c r="V72" s="184"/>
      <c r="W72" s="184"/>
      <c r="X72" s="184"/>
      <c r="Y72" s="184"/>
      <c r="Z72" s="184"/>
      <c r="AA72" s="184"/>
    </row>
    <row r="73" spans="1:27" ht="15.75" customHeight="1">
      <c r="A73" s="184"/>
      <c r="B73" s="184"/>
      <c r="C73" s="184"/>
      <c r="D73" s="184"/>
      <c r="E73" s="184"/>
      <c r="F73" s="184"/>
      <c r="G73" s="184"/>
      <c r="H73" s="181"/>
      <c r="I73" s="181"/>
      <c r="J73" s="184"/>
      <c r="K73" s="184"/>
      <c r="L73" s="184"/>
      <c r="M73" s="184"/>
      <c r="N73" s="184"/>
      <c r="O73" s="184"/>
      <c r="P73" s="184"/>
      <c r="Q73" s="184"/>
      <c r="R73" s="184"/>
      <c r="S73" s="184"/>
      <c r="T73" s="184"/>
      <c r="U73" s="184"/>
      <c r="V73" s="184"/>
      <c r="W73" s="184"/>
      <c r="X73" s="184"/>
      <c r="Y73" s="184"/>
      <c r="Z73" s="184"/>
      <c r="AA73" s="184"/>
    </row>
    <row r="74" spans="1:27" ht="15.75" customHeight="1">
      <c r="A74" s="184"/>
      <c r="B74" s="184"/>
      <c r="C74" s="184"/>
      <c r="D74" s="184"/>
      <c r="E74" s="184"/>
      <c r="F74" s="184"/>
      <c r="G74" s="184"/>
      <c r="H74" s="181"/>
      <c r="I74" s="181"/>
      <c r="J74" s="184"/>
      <c r="K74" s="184"/>
      <c r="L74" s="184"/>
      <c r="M74" s="184"/>
      <c r="N74" s="184"/>
      <c r="O74" s="184"/>
      <c r="P74" s="184"/>
      <c r="Q74" s="184"/>
      <c r="R74" s="184"/>
      <c r="S74" s="184"/>
      <c r="T74" s="184"/>
      <c r="U74" s="184"/>
      <c r="V74" s="184"/>
      <c r="W74" s="184"/>
      <c r="X74" s="184"/>
      <c r="Y74" s="184"/>
      <c r="Z74" s="184"/>
      <c r="AA74" s="184"/>
    </row>
    <row r="75" spans="1:27" ht="15.75" customHeight="1">
      <c r="A75" s="184"/>
      <c r="B75" s="184"/>
      <c r="C75" s="184"/>
      <c r="D75" s="184"/>
      <c r="E75" s="184"/>
      <c r="F75" s="184"/>
      <c r="G75" s="184"/>
      <c r="H75" s="181"/>
      <c r="I75" s="181"/>
      <c r="J75" s="184"/>
      <c r="K75" s="184"/>
      <c r="L75" s="184"/>
      <c r="M75" s="184"/>
      <c r="N75" s="184"/>
      <c r="O75" s="184"/>
      <c r="P75" s="184"/>
      <c r="Q75" s="184"/>
      <c r="R75" s="184"/>
      <c r="S75" s="184"/>
      <c r="T75" s="184"/>
      <c r="U75" s="184"/>
      <c r="V75" s="184"/>
      <c r="W75" s="184"/>
      <c r="X75" s="184"/>
      <c r="Y75" s="184"/>
      <c r="Z75" s="184"/>
      <c r="AA75" s="184"/>
    </row>
    <row r="76" spans="1:27" ht="15.75" customHeight="1">
      <c r="A76" s="184"/>
      <c r="B76" s="184"/>
      <c r="C76" s="184"/>
      <c r="D76" s="184"/>
      <c r="E76" s="184"/>
      <c r="F76" s="184"/>
      <c r="G76" s="184"/>
      <c r="H76" s="181"/>
      <c r="I76" s="181"/>
      <c r="J76" s="184"/>
      <c r="K76" s="184"/>
      <c r="L76" s="184"/>
      <c r="M76" s="184"/>
      <c r="N76" s="184"/>
      <c r="O76" s="184"/>
      <c r="P76" s="184"/>
      <c r="Q76" s="184"/>
      <c r="R76" s="184"/>
      <c r="S76" s="184"/>
      <c r="T76" s="184"/>
      <c r="U76" s="184"/>
      <c r="V76" s="184"/>
      <c r="W76" s="184"/>
      <c r="X76" s="184"/>
      <c r="Y76" s="184"/>
      <c r="Z76" s="184"/>
      <c r="AA76" s="184"/>
    </row>
    <row r="77" spans="1:27" ht="15.75" customHeight="1">
      <c r="A77" s="184"/>
      <c r="B77" s="184"/>
      <c r="C77" s="184"/>
      <c r="D77" s="184"/>
      <c r="E77" s="184"/>
      <c r="F77" s="184"/>
      <c r="G77" s="184"/>
      <c r="H77" s="181"/>
      <c r="I77" s="181"/>
      <c r="J77" s="184"/>
      <c r="K77" s="184"/>
      <c r="L77" s="184"/>
      <c r="M77" s="184"/>
      <c r="N77" s="184"/>
      <c r="O77" s="184"/>
      <c r="P77" s="184"/>
      <c r="Q77" s="184"/>
      <c r="R77" s="184"/>
      <c r="S77" s="184"/>
      <c r="T77" s="184"/>
      <c r="U77" s="184"/>
      <c r="V77" s="184"/>
      <c r="W77" s="184"/>
      <c r="X77" s="184"/>
      <c r="Y77" s="184"/>
      <c r="Z77" s="184"/>
      <c r="AA77" s="184"/>
    </row>
    <row r="78" spans="1:27" ht="15.75" customHeight="1">
      <c r="A78" s="184"/>
      <c r="B78" s="184"/>
      <c r="C78" s="184"/>
      <c r="D78" s="184"/>
      <c r="E78" s="184"/>
      <c r="F78" s="184"/>
      <c r="G78" s="184"/>
      <c r="H78" s="181"/>
      <c r="I78" s="181"/>
      <c r="J78" s="184"/>
      <c r="K78" s="184"/>
      <c r="L78" s="184"/>
      <c r="M78" s="184"/>
      <c r="N78" s="184"/>
      <c r="O78" s="184"/>
      <c r="P78" s="184"/>
      <c r="Q78" s="184"/>
      <c r="R78" s="184"/>
      <c r="S78" s="184"/>
      <c r="T78" s="184"/>
      <c r="U78" s="184"/>
      <c r="V78" s="184"/>
      <c r="W78" s="184"/>
      <c r="X78" s="184"/>
      <c r="Y78" s="184"/>
      <c r="Z78" s="184"/>
      <c r="AA78" s="184"/>
    </row>
    <row r="79" spans="1:27" ht="15.75" customHeight="1">
      <c r="A79" s="184"/>
      <c r="B79" s="184"/>
      <c r="C79" s="184"/>
      <c r="D79" s="184"/>
      <c r="E79" s="184"/>
      <c r="F79" s="184"/>
      <c r="G79" s="184"/>
      <c r="H79" s="181"/>
      <c r="I79" s="181"/>
      <c r="J79" s="184"/>
      <c r="K79" s="184"/>
      <c r="L79" s="184"/>
      <c r="M79" s="184"/>
      <c r="N79" s="184"/>
      <c r="O79" s="184"/>
      <c r="P79" s="184"/>
      <c r="Q79" s="184"/>
      <c r="R79" s="184"/>
      <c r="S79" s="184"/>
      <c r="T79" s="184"/>
      <c r="U79" s="184"/>
      <c r="V79" s="184"/>
      <c r="W79" s="184"/>
      <c r="X79" s="184"/>
      <c r="Y79" s="184"/>
      <c r="Z79" s="184"/>
      <c r="AA79" s="184"/>
    </row>
    <row r="80" spans="1:27" ht="15.75" customHeight="1">
      <c r="A80" s="184"/>
      <c r="B80" s="184"/>
      <c r="C80" s="184"/>
      <c r="D80" s="184"/>
      <c r="E80" s="184"/>
      <c r="F80" s="184"/>
      <c r="G80" s="184"/>
      <c r="H80" s="181"/>
      <c r="I80" s="181"/>
      <c r="J80" s="184"/>
      <c r="K80" s="184"/>
      <c r="L80" s="184"/>
      <c r="M80" s="184"/>
      <c r="N80" s="184"/>
      <c r="O80" s="184"/>
      <c r="P80" s="184"/>
      <c r="Q80" s="184"/>
      <c r="R80" s="184"/>
      <c r="S80" s="184"/>
      <c r="T80" s="184"/>
      <c r="U80" s="184"/>
      <c r="V80" s="184"/>
      <c r="W80" s="184"/>
      <c r="X80" s="184"/>
      <c r="Y80" s="184"/>
      <c r="Z80" s="184"/>
      <c r="AA80" s="184"/>
    </row>
    <row r="81" spans="1:27" ht="15.75" customHeight="1">
      <c r="A81" s="184"/>
      <c r="B81" s="184"/>
      <c r="C81" s="184"/>
      <c r="D81" s="184"/>
      <c r="E81" s="184"/>
      <c r="F81" s="184"/>
      <c r="G81" s="184"/>
      <c r="H81" s="181"/>
      <c r="I81" s="181"/>
      <c r="J81" s="184"/>
      <c r="K81" s="184"/>
      <c r="L81" s="184"/>
      <c r="M81" s="184"/>
      <c r="N81" s="184"/>
      <c r="O81" s="184"/>
      <c r="P81" s="184"/>
      <c r="Q81" s="184"/>
      <c r="R81" s="184"/>
      <c r="S81" s="184"/>
      <c r="T81" s="184"/>
      <c r="U81" s="184"/>
      <c r="V81" s="184"/>
      <c r="W81" s="184"/>
      <c r="X81" s="184"/>
      <c r="Y81" s="184"/>
      <c r="Z81" s="184"/>
      <c r="AA81" s="184"/>
    </row>
    <row r="82" spans="1:27" ht="15.75" customHeight="1">
      <c r="A82" s="184"/>
      <c r="B82" s="184"/>
      <c r="C82" s="184"/>
      <c r="D82" s="184"/>
      <c r="E82" s="184"/>
      <c r="F82" s="184"/>
      <c r="G82" s="184"/>
      <c r="H82" s="181"/>
      <c r="I82" s="181"/>
      <c r="J82" s="184"/>
      <c r="K82" s="184"/>
      <c r="L82" s="184"/>
      <c r="M82" s="184"/>
      <c r="N82" s="184"/>
      <c r="O82" s="184"/>
      <c r="P82" s="184"/>
      <c r="Q82" s="184"/>
      <c r="R82" s="184"/>
      <c r="S82" s="184"/>
      <c r="T82" s="184"/>
      <c r="U82" s="184"/>
      <c r="V82" s="184"/>
      <c r="W82" s="184"/>
      <c r="X82" s="184"/>
      <c r="Y82" s="184"/>
      <c r="Z82" s="184"/>
      <c r="AA82" s="184"/>
    </row>
    <row r="83" spans="1:27" ht="15.75" customHeight="1">
      <c r="A83" s="184"/>
      <c r="B83" s="184"/>
      <c r="C83" s="184"/>
      <c r="D83" s="184"/>
      <c r="E83" s="184"/>
      <c r="F83" s="184"/>
      <c r="G83" s="184"/>
      <c r="H83" s="181"/>
      <c r="I83" s="181"/>
      <c r="J83" s="184"/>
      <c r="K83" s="184"/>
      <c r="L83" s="184"/>
      <c r="M83" s="184"/>
      <c r="N83" s="184"/>
      <c r="O83" s="184"/>
      <c r="P83" s="184"/>
      <c r="Q83" s="184"/>
      <c r="R83" s="184"/>
      <c r="S83" s="184"/>
      <c r="T83" s="184"/>
      <c r="U83" s="184"/>
      <c r="V83" s="184"/>
      <c r="W83" s="184"/>
      <c r="X83" s="184"/>
      <c r="Y83" s="184"/>
      <c r="Z83" s="184"/>
      <c r="AA83" s="184"/>
    </row>
    <row r="84" spans="1:27" ht="15.75" customHeight="1">
      <c r="A84" s="184"/>
      <c r="B84" s="184"/>
      <c r="C84" s="184"/>
      <c r="D84" s="184"/>
      <c r="E84" s="184"/>
      <c r="F84" s="184"/>
      <c r="G84" s="184"/>
      <c r="H84" s="181"/>
      <c r="I84" s="181"/>
      <c r="J84" s="184"/>
      <c r="K84" s="184"/>
      <c r="L84" s="184"/>
      <c r="M84" s="184"/>
      <c r="N84" s="184"/>
      <c r="O84" s="184"/>
      <c r="P84" s="184"/>
      <c r="Q84" s="184"/>
      <c r="R84" s="184"/>
      <c r="S84" s="184"/>
      <c r="T84" s="184"/>
      <c r="U84" s="184"/>
      <c r="V84" s="184"/>
      <c r="W84" s="184"/>
      <c r="X84" s="184"/>
      <c r="Y84" s="184"/>
      <c r="Z84" s="184"/>
      <c r="AA84" s="184"/>
    </row>
    <row r="85" spans="1:27" ht="15.75" customHeight="1">
      <c r="A85" s="184"/>
      <c r="B85" s="184"/>
      <c r="C85" s="184"/>
      <c r="D85" s="184"/>
      <c r="E85" s="184"/>
      <c r="F85" s="184"/>
      <c r="G85" s="184"/>
      <c r="H85" s="181"/>
      <c r="I85" s="181"/>
      <c r="J85" s="184"/>
      <c r="K85" s="184"/>
      <c r="L85" s="184"/>
      <c r="M85" s="184"/>
      <c r="N85" s="184"/>
      <c r="O85" s="184"/>
      <c r="P85" s="184"/>
      <c r="Q85" s="184"/>
      <c r="R85" s="184"/>
      <c r="S85" s="184"/>
      <c r="T85" s="184"/>
      <c r="U85" s="184"/>
      <c r="V85" s="184"/>
      <c r="W85" s="184"/>
      <c r="X85" s="184"/>
      <c r="Y85" s="184"/>
      <c r="Z85" s="184"/>
      <c r="AA85" s="184"/>
    </row>
    <row r="86" spans="1:27" ht="15.75" customHeight="1">
      <c r="A86" s="184"/>
      <c r="B86" s="184"/>
      <c r="C86" s="184"/>
      <c r="D86" s="184"/>
      <c r="E86" s="184"/>
      <c r="F86" s="184"/>
      <c r="G86" s="184"/>
      <c r="H86" s="181"/>
      <c r="I86" s="181"/>
      <c r="J86" s="184"/>
      <c r="K86" s="184"/>
      <c r="L86" s="184"/>
      <c r="M86" s="184"/>
      <c r="N86" s="184"/>
      <c r="O86" s="184"/>
      <c r="P86" s="184"/>
      <c r="Q86" s="184"/>
      <c r="R86" s="184"/>
      <c r="S86" s="184"/>
      <c r="T86" s="184"/>
      <c r="U86" s="184"/>
      <c r="V86" s="184"/>
      <c r="W86" s="184"/>
      <c r="X86" s="184"/>
      <c r="Y86" s="184"/>
      <c r="Z86" s="184"/>
      <c r="AA86" s="184"/>
    </row>
    <row r="87" spans="1:27" ht="15.75" customHeight="1">
      <c r="A87" s="184"/>
      <c r="B87" s="184"/>
      <c r="C87" s="184"/>
      <c r="D87" s="184"/>
      <c r="E87" s="184"/>
      <c r="F87" s="184"/>
      <c r="G87" s="184"/>
      <c r="H87" s="181"/>
      <c r="I87" s="181"/>
      <c r="J87" s="184"/>
      <c r="K87" s="184"/>
      <c r="L87" s="184"/>
      <c r="M87" s="184"/>
      <c r="N87" s="184"/>
      <c r="O87" s="184"/>
      <c r="P87" s="184"/>
      <c r="Q87" s="184"/>
      <c r="R87" s="184"/>
      <c r="S87" s="184"/>
      <c r="T87" s="184"/>
      <c r="U87" s="184"/>
      <c r="V87" s="184"/>
      <c r="W87" s="184"/>
      <c r="X87" s="184"/>
      <c r="Y87" s="184"/>
      <c r="Z87" s="184"/>
      <c r="AA87" s="184"/>
    </row>
    <row r="88" spans="1:27" ht="15.75" customHeight="1">
      <c r="A88" s="184"/>
      <c r="B88" s="184"/>
      <c r="C88" s="184"/>
      <c r="D88" s="184"/>
      <c r="E88" s="184"/>
      <c r="F88" s="184"/>
      <c r="G88" s="184"/>
      <c r="H88" s="181"/>
      <c r="I88" s="181"/>
      <c r="J88" s="184"/>
      <c r="K88" s="184"/>
      <c r="L88" s="184"/>
      <c r="M88" s="184"/>
      <c r="N88" s="184"/>
      <c r="O88" s="184"/>
      <c r="P88" s="184"/>
      <c r="Q88" s="184"/>
      <c r="R88" s="184"/>
      <c r="S88" s="184"/>
      <c r="T88" s="184"/>
      <c r="U88" s="184"/>
      <c r="V88" s="184"/>
      <c r="W88" s="184"/>
      <c r="X88" s="184"/>
      <c r="Y88" s="184"/>
      <c r="Z88" s="184"/>
      <c r="AA88" s="184"/>
    </row>
    <row r="89" spans="1:27" ht="15.75" customHeight="1">
      <c r="A89" s="184"/>
      <c r="B89" s="184"/>
      <c r="C89" s="184"/>
      <c r="D89" s="184"/>
      <c r="E89" s="184"/>
      <c r="F89" s="184"/>
      <c r="G89" s="184"/>
      <c r="H89" s="181"/>
      <c r="I89" s="181"/>
      <c r="J89" s="184"/>
      <c r="K89" s="184"/>
      <c r="L89" s="184"/>
      <c r="M89" s="184"/>
      <c r="N89" s="184"/>
      <c r="O89" s="184"/>
      <c r="P89" s="184"/>
      <c r="Q89" s="184"/>
      <c r="R89" s="184"/>
      <c r="S89" s="184"/>
      <c r="T89" s="184"/>
      <c r="U89" s="184"/>
      <c r="V89" s="184"/>
      <c r="W89" s="184"/>
      <c r="X89" s="184"/>
      <c r="Y89" s="184"/>
      <c r="Z89" s="184"/>
      <c r="AA89" s="184"/>
    </row>
    <row r="90" spans="1:27" ht="15.75" customHeight="1">
      <c r="A90" s="184"/>
      <c r="B90" s="184"/>
      <c r="C90" s="184"/>
      <c r="D90" s="184"/>
      <c r="E90" s="184"/>
      <c r="F90" s="184"/>
      <c r="G90" s="184"/>
      <c r="H90" s="181"/>
      <c r="I90" s="181"/>
      <c r="J90" s="184"/>
      <c r="K90" s="184"/>
      <c r="L90" s="184"/>
      <c r="M90" s="184"/>
      <c r="N90" s="184"/>
      <c r="O90" s="184"/>
      <c r="P90" s="184"/>
      <c r="Q90" s="184"/>
      <c r="R90" s="184"/>
      <c r="S90" s="184"/>
      <c r="T90" s="184"/>
      <c r="U90" s="184"/>
      <c r="V90" s="184"/>
      <c r="W90" s="184"/>
      <c r="X90" s="184"/>
      <c r="Y90" s="184"/>
      <c r="Z90" s="184"/>
      <c r="AA90" s="184"/>
    </row>
    <row r="91" spans="1:27" ht="15.75" customHeight="1">
      <c r="A91" s="184"/>
      <c r="B91" s="184"/>
      <c r="C91" s="184"/>
      <c r="D91" s="184"/>
      <c r="E91" s="184"/>
      <c r="F91" s="184"/>
      <c r="G91" s="184"/>
      <c r="H91" s="181"/>
      <c r="I91" s="181"/>
      <c r="J91" s="184"/>
      <c r="K91" s="184"/>
      <c r="L91" s="184"/>
      <c r="M91" s="184"/>
      <c r="N91" s="184"/>
      <c r="O91" s="184"/>
      <c r="P91" s="184"/>
      <c r="Q91" s="184"/>
      <c r="R91" s="184"/>
      <c r="S91" s="184"/>
      <c r="T91" s="184"/>
      <c r="U91" s="184"/>
      <c r="V91" s="184"/>
      <c r="W91" s="184"/>
      <c r="X91" s="184"/>
      <c r="Y91" s="184"/>
      <c r="Z91" s="184"/>
      <c r="AA91" s="184"/>
    </row>
    <row r="92" spans="1:27" ht="15.75" customHeight="1">
      <c r="A92" s="184"/>
      <c r="B92" s="184"/>
      <c r="C92" s="184"/>
      <c r="D92" s="184"/>
      <c r="E92" s="184"/>
      <c r="F92" s="184"/>
      <c r="G92" s="184"/>
      <c r="H92" s="181"/>
      <c r="I92" s="181"/>
      <c r="J92" s="184"/>
      <c r="K92" s="184"/>
      <c r="L92" s="184"/>
      <c r="M92" s="184"/>
      <c r="N92" s="184"/>
      <c r="O92" s="184"/>
      <c r="P92" s="184"/>
      <c r="Q92" s="184"/>
      <c r="R92" s="184"/>
      <c r="S92" s="184"/>
      <c r="T92" s="184"/>
      <c r="U92" s="184"/>
      <c r="V92" s="184"/>
      <c r="W92" s="184"/>
      <c r="X92" s="184"/>
      <c r="Y92" s="184"/>
      <c r="Z92" s="184"/>
      <c r="AA92" s="184"/>
    </row>
    <row r="93" spans="1:27" ht="15.75" customHeight="1">
      <c r="A93" s="184"/>
      <c r="B93" s="184"/>
      <c r="C93" s="184"/>
      <c r="D93" s="184"/>
      <c r="E93" s="184"/>
      <c r="F93" s="184"/>
      <c r="G93" s="184"/>
      <c r="H93" s="181"/>
      <c r="I93" s="181"/>
      <c r="J93" s="184"/>
      <c r="K93" s="184"/>
      <c r="L93" s="184"/>
      <c r="M93" s="184"/>
      <c r="N93" s="184"/>
      <c r="O93" s="184"/>
      <c r="P93" s="184"/>
      <c r="Q93" s="184"/>
      <c r="R93" s="184"/>
      <c r="S93" s="184"/>
      <c r="T93" s="184"/>
      <c r="U93" s="184"/>
      <c r="V93" s="184"/>
      <c r="W93" s="184"/>
      <c r="X93" s="184"/>
      <c r="Y93" s="184"/>
      <c r="Z93" s="184"/>
      <c r="AA93" s="184"/>
    </row>
    <row r="94" spans="1:27" ht="15.75" customHeight="1">
      <c r="A94" s="184"/>
      <c r="B94" s="184"/>
      <c r="C94" s="184"/>
      <c r="D94" s="184"/>
      <c r="E94" s="184"/>
      <c r="F94" s="184"/>
      <c r="G94" s="184"/>
      <c r="H94" s="181"/>
      <c r="I94" s="181"/>
      <c r="J94" s="184"/>
      <c r="K94" s="184"/>
      <c r="L94" s="184"/>
      <c r="M94" s="184"/>
      <c r="N94" s="184"/>
      <c r="O94" s="184"/>
      <c r="P94" s="184"/>
      <c r="Q94" s="184"/>
      <c r="R94" s="184"/>
      <c r="S94" s="184"/>
      <c r="T94" s="184"/>
      <c r="U94" s="184"/>
      <c r="V94" s="184"/>
      <c r="W94" s="184"/>
      <c r="X94" s="184"/>
      <c r="Y94" s="184"/>
      <c r="Z94" s="184"/>
      <c r="AA94" s="184"/>
    </row>
    <row r="95" spans="1:27" ht="15.75" customHeight="1">
      <c r="A95" s="184"/>
      <c r="B95" s="184"/>
      <c r="C95" s="184"/>
      <c r="D95" s="184"/>
      <c r="E95" s="184"/>
      <c r="F95" s="184"/>
      <c r="G95" s="184"/>
      <c r="H95" s="181"/>
      <c r="I95" s="181"/>
      <c r="J95" s="184"/>
      <c r="K95" s="184"/>
      <c r="L95" s="184"/>
      <c r="M95" s="184"/>
      <c r="N95" s="184"/>
      <c r="O95" s="184"/>
      <c r="P95" s="184"/>
      <c r="Q95" s="184"/>
      <c r="R95" s="184"/>
      <c r="S95" s="184"/>
      <c r="T95" s="184"/>
      <c r="U95" s="184"/>
      <c r="V95" s="184"/>
      <c r="W95" s="184"/>
      <c r="X95" s="184"/>
      <c r="Y95" s="184"/>
      <c r="Z95" s="184"/>
      <c r="AA95" s="184"/>
    </row>
    <row r="96" spans="1:27" ht="15.75" customHeight="1">
      <c r="A96" s="184"/>
      <c r="B96" s="184"/>
      <c r="C96" s="184"/>
      <c r="D96" s="184"/>
      <c r="E96" s="184"/>
      <c r="F96" s="184"/>
      <c r="G96" s="184"/>
      <c r="H96" s="181"/>
      <c r="I96" s="181"/>
      <c r="J96" s="184"/>
      <c r="K96" s="184"/>
      <c r="L96" s="184"/>
      <c r="M96" s="184"/>
      <c r="N96" s="184"/>
      <c r="O96" s="184"/>
      <c r="P96" s="184"/>
      <c r="Q96" s="184"/>
      <c r="R96" s="184"/>
      <c r="S96" s="184"/>
      <c r="T96" s="184"/>
      <c r="U96" s="184"/>
      <c r="V96" s="184"/>
      <c r="W96" s="184"/>
      <c r="X96" s="184"/>
      <c r="Y96" s="184"/>
      <c r="Z96" s="184"/>
      <c r="AA96" s="184"/>
    </row>
    <row r="97" spans="1:27" ht="15.75" customHeight="1">
      <c r="A97" s="184"/>
      <c r="B97" s="184"/>
      <c r="C97" s="184"/>
      <c r="D97" s="184"/>
      <c r="E97" s="184"/>
      <c r="F97" s="184"/>
      <c r="G97" s="184"/>
      <c r="H97" s="181"/>
      <c r="I97" s="181"/>
      <c r="J97" s="184"/>
      <c r="K97" s="184"/>
      <c r="L97" s="184"/>
      <c r="M97" s="184"/>
      <c r="N97" s="184"/>
      <c r="O97" s="184"/>
      <c r="P97" s="184"/>
      <c r="Q97" s="184"/>
      <c r="R97" s="184"/>
      <c r="S97" s="184"/>
      <c r="T97" s="184"/>
      <c r="U97" s="184"/>
      <c r="V97" s="184"/>
      <c r="W97" s="184"/>
      <c r="X97" s="184"/>
      <c r="Y97" s="184"/>
      <c r="Z97" s="184"/>
      <c r="AA97" s="184"/>
    </row>
    <row r="98" spans="1:27" ht="15.75" customHeight="1">
      <c r="A98" s="184"/>
      <c r="B98" s="184"/>
      <c r="C98" s="184"/>
      <c r="D98" s="184"/>
      <c r="E98" s="184"/>
      <c r="F98" s="184"/>
      <c r="G98" s="184"/>
      <c r="H98" s="181"/>
      <c r="I98" s="181"/>
      <c r="J98" s="184"/>
      <c r="K98" s="184"/>
      <c r="L98" s="184"/>
      <c r="M98" s="184"/>
      <c r="N98" s="184"/>
      <c r="O98" s="184"/>
      <c r="P98" s="184"/>
      <c r="Q98" s="184"/>
      <c r="R98" s="184"/>
      <c r="S98" s="184"/>
      <c r="T98" s="184"/>
      <c r="U98" s="184"/>
      <c r="V98" s="184"/>
      <c r="W98" s="184"/>
      <c r="X98" s="184"/>
      <c r="Y98" s="184"/>
      <c r="Z98" s="184"/>
      <c r="AA98" s="184"/>
    </row>
    <row r="99" spans="1:27" ht="15.75" customHeight="1">
      <c r="A99" s="184"/>
      <c r="B99" s="184"/>
      <c r="C99" s="184"/>
      <c r="D99" s="184"/>
      <c r="E99" s="184"/>
      <c r="F99" s="184"/>
      <c r="G99" s="184"/>
      <c r="H99" s="181"/>
      <c r="I99" s="181"/>
      <c r="J99" s="184"/>
      <c r="K99" s="184"/>
      <c r="L99" s="184"/>
      <c r="M99" s="184"/>
      <c r="N99" s="184"/>
      <c r="O99" s="184"/>
      <c r="P99" s="184"/>
      <c r="Q99" s="184"/>
      <c r="R99" s="184"/>
      <c r="S99" s="184"/>
      <c r="T99" s="184"/>
      <c r="U99" s="184"/>
      <c r="V99" s="184"/>
      <c r="W99" s="184"/>
      <c r="X99" s="184"/>
      <c r="Y99" s="184"/>
      <c r="Z99" s="184"/>
      <c r="AA99" s="184"/>
    </row>
    <row r="100" spans="1:27" ht="15.75" customHeight="1">
      <c r="A100" s="184"/>
      <c r="B100" s="184"/>
      <c r="C100" s="184"/>
      <c r="D100" s="184"/>
      <c r="E100" s="184"/>
      <c r="F100" s="184"/>
      <c r="G100" s="184"/>
      <c r="H100" s="181"/>
      <c r="I100" s="181"/>
      <c r="J100" s="184"/>
      <c r="K100" s="184"/>
      <c r="L100" s="184"/>
      <c r="M100" s="184"/>
      <c r="N100" s="184"/>
      <c r="O100" s="184"/>
      <c r="P100" s="184"/>
      <c r="Q100" s="184"/>
      <c r="R100" s="184"/>
      <c r="S100" s="184"/>
      <c r="T100" s="184"/>
      <c r="U100" s="184"/>
      <c r="V100" s="184"/>
      <c r="W100" s="184"/>
      <c r="X100" s="184"/>
      <c r="Y100" s="184"/>
      <c r="Z100" s="184"/>
      <c r="AA100" s="184"/>
    </row>
    <row r="101" spans="1:27" ht="15.75" customHeight="1">
      <c r="A101" s="184"/>
      <c r="B101" s="184"/>
      <c r="C101" s="184"/>
      <c r="D101" s="184"/>
      <c r="E101" s="184"/>
      <c r="F101" s="184"/>
      <c r="G101" s="184"/>
      <c r="H101" s="181"/>
      <c r="I101" s="181"/>
      <c r="J101" s="184"/>
      <c r="K101" s="184"/>
      <c r="L101" s="184"/>
      <c r="M101" s="184"/>
      <c r="N101" s="184"/>
      <c r="O101" s="184"/>
      <c r="P101" s="184"/>
      <c r="Q101" s="184"/>
      <c r="R101" s="184"/>
      <c r="S101" s="184"/>
      <c r="T101" s="184"/>
      <c r="U101" s="184"/>
      <c r="V101" s="184"/>
      <c r="W101" s="184"/>
      <c r="X101" s="184"/>
      <c r="Y101" s="184"/>
      <c r="Z101" s="184"/>
      <c r="AA101" s="184"/>
    </row>
    <row r="102" spans="1:27" ht="15.75" customHeight="1">
      <c r="A102" s="184"/>
      <c r="B102" s="184"/>
      <c r="C102" s="184"/>
      <c r="D102" s="184"/>
      <c r="E102" s="184"/>
      <c r="F102" s="184"/>
      <c r="G102" s="184"/>
      <c r="H102" s="181"/>
      <c r="I102" s="181"/>
      <c r="J102" s="184"/>
      <c r="K102" s="184"/>
      <c r="L102" s="184"/>
      <c r="M102" s="184"/>
      <c r="N102" s="184"/>
      <c r="O102" s="184"/>
      <c r="P102" s="184"/>
      <c r="Q102" s="184"/>
      <c r="R102" s="184"/>
      <c r="S102" s="184"/>
      <c r="T102" s="184"/>
      <c r="U102" s="184"/>
      <c r="V102" s="184"/>
      <c r="W102" s="184"/>
      <c r="X102" s="184"/>
      <c r="Y102" s="184"/>
      <c r="Z102" s="184"/>
      <c r="AA102" s="184"/>
    </row>
    <row r="103" spans="1:27" ht="15.75" customHeight="1">
      <c r="A103" s="184"/>
      <c r="B103" s="184"/>
      <c r="C103" s="184"/>
      <c r="D103" s="184"/>
      <c r="E103" s="184"/>
      <c r="F103" s="184"/>
      <c r="G103" s="184"/>
      <c r="H103" s="181"/>
      <c r="I103" s="181"/>
      <c r="J103" s="184"/>
      <c r="K103" s="184"/>
      <c r="L103" s="184"/>
      <c r="M103" s="184"/>
      <c r="N103" s="184"/>
      <c r="O103" s="184"/>
      <c r="P103" s="184"/>
      <c r="Q103" s="184"/>
      <c r="R103" s="184"/>
      <c r="S103" s="184"/>
      <c r="T103" s="184"/>
      <c r="U103" s="184"/>
      <c r="V103" s="184"/>
      <c r="W103" s="184"/>
      <c r="X103" s="184"/>
      <c r="Y103" s="184"/>
      <c r="Z103" s="184"/>
      <c r="AA103" s="184"/>
    </row>
    <row r="104" spans="1:27" ht="15.75" customHeight="1">
      <c r="A104" s="184"/>
      <c r="B104" s="184"/>
      <c r="C104" s="184"/>
      <c r="D104" s="184"/>
      <c r="E104" s="184"/>
      <c r="F104" s="184"/>
      <c r="G104" s="184"/>
      <c r="H104" s="181"/>
      <c r="I104" s="181"/>
      <c r="J104" s="184"/>
      <c r="K104" s="184"/>
      <c r="L104" s="184"/>
      <c r="M104" s="184"/>
      <c r="N104" s="184"/>
      <c r="O104" s="184"/>
      <c r="P104" s="184"/>
      <c r="Q104" s="184"/>
      <c r="R104" s="184"/>
      <c r="S104" s="184"/>
      <c r="T104" s="184"/>
      <c r="U104" s="184"/>
      <c r="V104" s="184"/>
      <c r="W104" s="184"/>
      <c r="X104" s="184"/>
      <c r="Y104" s="184"/>
      <c r="Z104" s="184"/>
      <c r="AA104" s="184"/>
    </row>
    <row r="105" spans="1:27" ht="15.75" customHeight="1">
      <c r="A105" s="184"/>
      <c r="B105" s="184"/>
      <c r="C105" s="184"/>
      <c r="D105" s="184"/>
      <c r="E105" s="184"/>
      <c r="F105" s="184"/>
      <c r="G105" s="184"/>
      <c r="H105" s="181"/>
      <c r="I105" s="181"/>
      <c r="J105" s="184"/>
      <c r="K105" s="184"/>
      <c r="L105" s="184"/>
      <c r="M105" s="184"/>
      <c r="N105" s="184"/>
      <c r="O105" s="184"/>
      <c r="P105" s="184"/>
      <c r="Q105" s="184"/>
      <c r="R105" s="184"/>
      <c r="S105" s="184"/>
      <c r="T105" s="184"/>
      <c r="U105" s="184"/>
      <c r="V105" s="184"/>
      <c r="W105" s="184"/>
      <c r="X105" s="184"/>
      <c r="Y105" s="184"/>
      <c r="Z105" s="184"/>
      <c r="AA105" s="184"/>
    </row>
    <row r="106" spans="1:27" ht="15.75" customHeight="1">
      <c r="A106" s="184"/>
      <c r="B106" s="184"/>
      <c r="C106" s="184"/>
      <c r="D106" s="184"/>
      <c r="E106" s="184"/>
      <c r="F106" s="184"/>
      <c r="G106" s="184"/>
      <c r="H106" s="181"/>
      <c r="I106" s="181"/>
      <c r="J106" s="184"/>
      <c r="K106" s="184"/>
      <c r="L106" s="184"/>
      <c r="M106" s="184"/>
      <c r="N106" s="184"/>
      <c r="O106" s="184"/>
      <c r="P106" s="184"/>
      <c r="Q106" s="184"/>
      <c r="R106" s="184"/>
      <c r="S106" s="184"/>
      <c r="T106" s="184"/>
      <c r="U106" s="184"/>
      <c r="V106" s="184"/>
      <c r="W106" s="184"/>
      <c r="X106" s="184"/>
      <c r="Y106" s="184"/>
      <c r="Z106" s="184"/>
      <c r="AA106" s="184"/>
    </row>
    <row r="107" spans="1:27" ht="15.75" customHeight="1">
      <c r="A107" s="184"/>
      <c r="B107" s="184"/>
      <c r="C107" s="184"/>
      <c r="D107" s="184"/>
      <c r="E107" s="184"/>
      <c r="F107" s="184"/>
      <c r="G107" s="184"/>
      <c r="H107" s="181"/>
      <c r="I107" s="181"/>
      <c r="J107" s="184"/>
      <c r="K107" s="184"/>
      <c r="L107" s="184"/>
      <c r="M107" s="184"/>
      <c r="N107" s="184"/>
      <c r="O107" s="184"/>
      <c r="P107" s="184"/>
      <c r="Q107" s="184"/>
      <c r="R107" s="184"/>
      <c r="S107" s="184"/>
      <c r="T107" s="184"/>
      <c r="U107" s="184"/>
      <c r="V107" s="184"/>
      <c r="W107" s="184"/>
      <c r="X107" s="184"/>
      <c r="Y107" s="184"/>
      <c r="Z107" s="184"/>
      <c r="AA107" s="184"/>
    </row>
    <row r="108" spans="1:27" ht="15.75" customHeight="1">
      <c r="A108" s="184"/>
      <c r="B108" s="184"/>
      <c r="C108" s="184"/>
      <c r="D108" s="184"/>
      <c r="E108" s="184"/>
      <c r="F108" s="184"/>
      <c r="G108" s="184"/>
      <c r="H108" s="181"/>
      <c r="I108" s="181"/>
      <c r="J108" s="184"/>
      <c r="K108" s="184"/>
      <c r="L108" s="184"/>
      <c r="M108" s="184"/>
      <c r="N108" s="184"/>
      <c r="O108" s="184"/>
      <c r="P108" s="184"/>
      <c r="Q108" s="184"/>
      <c r="R108" s="184"/>
      <c r="S108" s="184"/>
      <c r="T108" s="184"/>
      <c r="U108" s="184"/>
      <c r="V108" s="184"/>
      <c r="W108" s="184"/>
      <c r="X108" s="184"/>
      <c r="Y108" s="184"/>
      <c r="Z108" s="184"/>
      <c r="AA108" s="184"/>
    </row>
    <row r="109" spans="1:27" ht="15.75" customHeight="1">
      <c r="A109" s="184"/>
      <c r="B109" s="184"/>
      <c r="C109" s="184"/>
      <c r="D109" s="184"/>
      <c r="E109" s="184"/>
      <c r="F109" s="184"/>
      <c r="G109" s="184"/>
      <c r="H109" s="181"/>
      <c r="I109" s="181"/>
      <c r="J109" s="184"/>
      <c r="K109" s="184"/>
      <c r="L109" s="184"/>
      <c r="M109" s="184"/>
      <c r="N109" s="184"/>
      <c r="O109" s="184"/>
      <c r="P109" s="184"/>
      <c r="Q109" s="184"/>
      <c r="R109" s="184"/>
      <c r="S109" s="184"/>
      <c r="T109" s="184"/>
      <c r="U109" s="184"/>
      <c r="V109" s="184"/>
      <c r="W109" s="184"/>
      <c r="X109" s="184"/>
      <c r="Y109" s="184"/>
      <c r="Z109" s="184"/>
      <c r="AA109" s="184"/>
    </row>
    <row r="110" spans="1:27" ht="15.75" customHeight="1">
      <c r="A110" s="184"/>
      <c r="B110" s="184"/>
      <c r="C110" s="184"/>
      <c r="D110" s="184"/>
      <c r="E110" s="184"/>
      <c r="F110" s="184"/>
      <c r="G110" s="184"/>
      <c r="H110" s="181"/>
      <c r="I110" s="181"/>
      <c r="J110" s="184"/>
      <c r="K110" s="184"/>
      <c r="L110" s="184"/>
      <c r="M110" s="184"/>
      <c r="N110" s="184"/>
      <c r="O110" s="184"/>
      <c r="P110" s="184"/>
      <c r="Q110" s="184"/>
      <c r="R110" s="184"/>
      <c r="S110" s="184"/>
      <c r="T110" s="184"/>
      <c r="U110" s="184"/>
      <c r="V110" s="184"/>
      <c r="W110" s="184"/>
      <c r="X110" s="184"/>
      <c r="Y110" s="184"/>
      <c r="Z110" s="184"/>
      <c r="AA110" s="184"/>
    </row>
    <row r="111" spans="1:27" ht="15.75" customHeight="1">
      <c r="A111" s="184"/>
      <c r="B111" s="184"/>
      <c r="C111" s="184"/>
      <c r="D111" s="184"/>
      <c r="E111" s="184"/>
      <c r="F111" s="184"/>
      <c r="G111" s="184"/>
      <c r="H111" s="181"/>
      <c r="I111" s="181"/>
      <c r="J111" s="184"/>
      <c r="K111" s="184"/>
      <c r="L111" s="184"/>
      <c r="M111" s="184"/>
      <c r="N111" s="184"/>
      <c r="O111" s="184"/>
      <c r="P111" s="184"/>
      <c r="Q111" s="184"/>
      <c r="R111" s="184"/>
      <c r="S111" s="184"/>
      <c r="T111" s="184"/>
      <c r="U111" s="184"/>
      <c r="V111" s="184"/>
      <c r="W111" s="184"/>
      <c r="X111" s="184"/>
      <c r="Y111" s="184"/>
      <c r="Z111" s="184"/>
      <c r="AA111" s="184"/>
    </row>
    <row r="112" spans="1:27" ht="15.75" customHeight="1">
      <c r="A112" s="184"/>
      <c r="B112" s="184"/>
      <c r="C112" s="184"/>
      <c r="D112" s="184"/>
      <c r="E112" s="184"/>
      <c r="F112" s="184"/>
      <c r="G112" s="184"/>
      <c r="H112" s="181"/>
      <c r="I112" s="181"/>
      <c r="J112" s="184"/>
      <c r="K112" s="184"/>
      <c r="L112" s="184"/>
      <c r="M112" s="184"/>
      <c r="N112" s="184"/>
      <c r="O112" s="184"/>
      <c r="P112" s="184"/>
      <c r="Q112" s="184"/>
      <c r="R112" s="184"/>
      <c r="S112" s="184"/>
      <c r="T112" s="184"/>
      <c r="U112" s="184"/>
      <c r="V112" s="184"/>
      <c r="W112" s="184"/>
      <c r="X112" s="184"/>
      <c r="Y112" s="184"/>
      <c r="Z112" s="184"/>
      <c r="AA112" s="184"/>
    </row>
    <row r="113" spans="1:27" ht="15.75" customHeight="1">
      <c r="A113" s="184"/>
      <c r="B113" s="184"/>
      <c r="C113" s="184"/>
      <c r="D113" s="184"/>
      <c r="E113" s="184"/>
      <c r="F113" s="184"/>
      <c r="G113" s="184"/>
      <c r="H113" s="181"/>
      <c r="I113" s="181"/>
      <c r="J113" s="184"/>
      <c r="K113" s="184"/>
      <c r="L113" s="184"/>
      <c r="M113" s="184"/>
      <c r="N113" s="184"/>
      <c r="O113" s="184"/>
      <c r="P113" s="184"/>
      <c r="Q113" s="184"/>
      <c r="R113" s="184"/>
      <c r="S113" s="184"/>
      <c r="T113" s="184"/>
      <c r="U113" s="184"/>
      <c r="V113" s="184"/>
      <c r="W113" s="184"/>
      <c r="X113" s="184"/>
      <c r="Y113" s="184"/>
      <c r="Z113" s="184"/>
      <c r="AA113" s="184"/>
    </row>
    <row r="114" spans="1:27" ht="15.75" customHeight="1">
      <c r="A114" s="184"/>
      <c r="B114" s="184"/>
      <c r="C114" s="184"/>
      <c r="D114" s="184"/>
      <c r="E114" s="184"/>
      <c r="F114" s="184"/>
      <c r="G114" s="184"/>
      <c r="H114" s="181"/>
      <c r="I114" s="181"/>
      <c r="J114" s="184"/>
      <c r="K114" s="184"/>
      <c r="L114" s="184"/>
      <c r="M114" s="184"/>
      <c r="N114" s="184"/>
      <c r="O114" s="184"/>
      <c r="P114" s="184"/>
      <c r="Q114" s="184"/>
      <c r="R114" s="184"/>
      <c r="S114" s="184"/>
      <c r="T114" s="184"/>
      <c r="U114" s="184"/>
      <c r="V114" s="184"/>
      <c r="W114" s="184"/>
      <c r="X114" s="184"/>
      <c r="Y114" s="184"/>
      <c r="Z114" s="184"/>
      <c r="AA114" s="184"/>
    </row>
    <row r="115" spans="1:27" ht="15.75" customHeight="1">
      <c r="A115" s="184"/>
      <c r="B115" s="184"/>
      <c r="C115" s="184"/>
      <c r="D115" s="184"/>
      <c r="E115" s="184"/>
      <c r="F115" s="184"/>
      <c r="G115" s="184"/>
      <c r="H115" s="181"/>
      <c r="I115" s="181"/>
      <c r="J115" s="184"/>
      <c r="K115" s="184"/>
      <c r="L115" s="184"/>
      <c r="M115" s="184"/>
      <c r="N115" s="184"/>
      <c r="O115" s="184"/>
      <c r="P115" s="184"/>
      <c r="Q115" s="184"/>
      <c r="R115" s="184"/>
      <c r="S115" s="184"/>
      <c r="T115" s="184"/>
      <c r="U115" s="184"/>
      <c r="V115" s="184"/>
      <c r="W115" s="184"/>
      <c r="X115" s="184"/>
      <c r="Y115" s="184"/>
      <c r="Z115" s="184"/>
      <c r="AA115" s="184"/>
    </row>
    <row r="116" spans="1:27" ht="15.75" customHeight="1">
      <c r="A116" s="184"/>
      <c r="B116" s="184"/>
      <c r="C116" s="184"/>
      <c r="D116" s="184"/>
      <c r="E116" s="184"/>
      <c r="F116" s="184"/>
      <c r="G116" s="184"/>
      <c r="H116" s="181"/>
      <c r="I116" s="181"/>
      <c r="J116" s="184"/>
      <c r="K116" s="184"/>
      <c r="L116" s="184"/>
      <c r="M116" s="184"/>
      <c r="N116" s="184"/>
      <c r="O116" s="184"/>
      <c r="P116" s="184"/>
      <c r="Q116" s="184"/>
      <c r="R116" s="184"/>
      <c r="S116" s="184"/>
      <c r="T116" s="184"/>
      <c r="U116" s="184"/>
      <c r="V116" s="184"/>
      <c r="W116" s="184"/>
      <c r="X116" s="184"/>
      <c r="Y116" s="184"/>
      <c r="Z116" s="184"/>
      <c r="AA116" s="184"/>
    </row>
    <row r="117" spans="1:27" ht="15.75" customHeight="1">
      <c r="A117" s="184"/>
      <c r="B117" s="184"/>
      <c r="C117" s="184"/>
      <c r="D117" s="184"/>
      <c r="E117" s="184"/>
      <c r="F117" s="184"/>
      <c r="G117" s="184"/>
      <c r="H117" s="181"/>
      <c r="I117" s="181"/>
      <c r="J117" s="184"/>
      <c r="K117" s="184"/>
      <c r="L117" s="184"/>
      <c r="M117" s="184"/>
      <c r="N117" s="184"/>
      <c r="O117" s="184"/>
      <c r="P117" s="184"/>
      <c r="Q117" s="184"/>
      <c r="R117" s="184"/>
      <c r="S117" s="184"/>
      <c r="T117" s="184"/>
      <c r="U117" s="184"/>
      <c r="V117" s="184"/>
      <c r="W117" s="184"/>
      <c r="X117" s="184"/>
      <c r="Y117" s="184"/>
      <c r="Z117" s="184"/>
      <c r="AA117" s="184"/>
    </row>
    <row r="118" spans="1:27" ht="15.75" customHeight="1">
      <c r="A118" s="184"/>
      <c r="B118" s="184"/>
      <c r="C118" s="184"/>
      <c r="D118" s="184"/>
      <c r="E118" s="184"/>
      <c r="F118" s="184"/>
      <c r="G118" s="184"/>
      <c r="H118" s="181"/>
      <c r="I118" s="181"/>
      <c r="J118" s="184"/>
      <c r="K118" s="184"/>
      <c r="L118" s="184"/>
      <c r="M118" s="184"/>
      <c r="N118" s="184"/>
      <c r="O118" s="184"/>
      <c r="P118" s="184"/>
      <c r="Q118" s="184"/>
      <c r="R118" s="184"/>
      <c r="S118" s="184"/>
      <c r="T118" s="184"/>
      <c r="U118" s="184"/>
      <c r="V118" s="184"/>
      <c r="W118" s="184"/>
      <c r="X118" s="184"/>
      <c r="Y118" s="184"/>
      <c r="Z118" s="184"/>
      <c r="AA118" s="184"/>
    </row>
    <row r="119" spans="1:27" ht="15.75" customHeight="1">
      <c r="A119" s="184"/>
      <c r="B119" s="184"/>
      <c r="C119" s="184"/>
      <c r="D119" s="184"/>
      <c r="E119" s="184"/>
      <c r="F119" s="184"/>
      <c r="G119" s="184"/>
      <c r="H119" s="181"/>
      <c r="I119" s="181"/>
      <c r="J119" s="184"/>
      <c r="K119" s="184"/>
      <c r="L119" s="184"/>
      <c r="M119" s="184"/>
      <c r="N119" s="184"/>
      <c r="O119" s="184"/>
      <c r="P119" s="184"/>
      <c r="Q119" s="184"/>
      <c r="R119" s="184"/>
      <c r="S119" s="184"/>
      <c r="T119" s="184"/>
      <c r="U119" s="184"/>
      <c r="V119" s="184"/>
      <c r="W119" s="184"/>
      <c r="X119" s="184"/>
      <c r="Y119" s="184"/>
      <c r="Z119" s="184"/>
      <c r="AA119" s="184"/>
    </row>
    <row r="120" spans="1:27" ht="15.75" customHeight="1">
      <c r="A120" s="184"/>
      <c r="B120" s="184"/>
      <c r="C120" s="184"/>
      <c r="D120" s="184"/>
      <c r="E120" s="184"/>
      <c r="F120" s="184"/>
      <c r="G120" s="184"/>
      <c r="H120" s="181"/>
      <c r="I120" s="181"/>
      <c r="J120" s="184"/>
      <c r="K120" s="184"/>
      <c r="L120" s="184"/>
      <c r="M120" s="184"/>
      <c r="N120" s="184"/>
      <c r="O120" s="184"/>
      <c r="P120" s="184"/>
      <c r="Q120" s="184"/>
      <c r="R120" s="184"/>
      <c r="S120" s="184"/>
      <c r="T120" s="184"/>
      <c r="U120" s="184"/>
      <c r="V120" s="184"/>
      <c r="W120" s="184"/>
      <c r="X120" s="184"/>
      <c r="Y120" s="184"/>
      <c r="Z120" s="184"/>
      <c r="AA120" s="184"/>
    </row>
    <row r="121" spans="1:27" ht="15.75" customHeight="1">
      <c r="A121" s="184"/>
      <c r="B121" s="184"/>
      <c r="C121" s="184"/>
      <c r="D121" s="184"/>
      <c r="E121" s="184"/>
      <c r="F121" s="184"/>
      <c r="G121" s="184"/>
      <c r="H121" s="181"/>
      <c r="I121" s="181"/>
      <c r="J121" s="184"/>
      <c r="K121" s="184"/>
      <c r="L121" s="184"/>
      <c r="M121" s="184"/>
      <c r="N121" s="184"/>
      <c r="O121" s="184"/>
      <c r="P121" s="184"/>
      <c r="Q121" s="184"/>
      <c r="R121" s="184"/>
      <c r="S121" s="184"/>
      <c r="T121" s="184"/>
      <c r="U121" s="184"/>
      <c r="V121" s="184"/>
      <c r="W121" s="184"/>
      <c r="X121" s="184"/>
      <c r="Y121" s="184"/>
      <c r="Z121" s="184"/>
      <c r="AA121" s="184"/>
    </row>
    <row r="122" spans="1:27" ht="15.75" customHeight="1">
      <c r="A122" s="184"/>
      <c r="B122" s="184"/>
      <c r="C122" s="184"/>
      <c r="D122" s="184"/>
      <c r="E122" s="184"/>
      <c r="F122" s="184"/>
      <c r="G122" s="184"/>
      <c r="H122" s="181"/>
      <c r="I122" s="181"/>
      <c r="J122" s="184"/>
      <c r="K122" s="184"/>
      <c r="L122" s="184"/>
      <c r="M122" s="184"/>
      <c r="N122" s="184"/>
      <c r="O122" s="184"/>
      <c r="P122" s="184"/>
      <c r="Q122" s="184"/>
      <c r="R122" s="184"/>
      <c r="S122" s="184"/>
      <c r="T122" s="184"/>
      <c r="U122" s="184"/>
      <c r="V122" s="184"/>
      <c r="W122" s="184"/>
      <c r="X122" s="184"/>
      <c r="Y122" s="184"/>
      <c r="Z122" s="184"/>
      <c r="AA122" s="184"/>
    </row>
    <row r="123" spans="1:27" ht="15.75" customHeight="1">
      <c r="A123" s="184"/>
      <c r="B123" s="184"/>
      <c r="C123" s="184"/>
      <c r="D123" s="184"/>
      <c r="E123" s="184"/>
      <c r="F123" s="184"/>
      <c r="G123" s="184"/>
      <c r="H123" s="181"/>
      <c r="I123" s="181"/>
      <c r="J123" s="184"/>
      <c r="K123" s="184"/>
      <c r="L123" s="184"/>
      <c r="M123" s="184"/>
      <c r="N123" s="184"/>
      <c r="O123" s="184"/>
      <c r="P123" s="184"/>
      <c r="Q123" s="184"/>
      <c r="R123" s="184"/>
      <c r="S123" s="184"/>
      <c r="T123" s="184"/>
      <c r="U123" s="184"/>
      <c r="V123" s="184"/>
      <c r="W123" s="184"/>
      <c r="X123" s="184"/>
      <c r="Y123" s="184"/>
      <c r="Z123" s="184"/>
      <c r="AA123" s="184"/>
    </row>
    <row r="124" spans="1:27" ht="15.75" customHeight="1">
      <c r="A124" s="184"/>
      <c r="B124" s="184"/>
      <c r="C124" s="184"/>
      <c r="D124" s="184"/>
      <c r="E124" s="184"/>
      <c r="F124" s="184"/>
      <c r="G124" s="184"/>
      <c r="H124" s="181"/>
      <c r="I124" s="181"/>
      <c r="J124" s="184"/>
      <c r="K124" s="184"/>
      <c r="L124" s="184"/>
      <c r="M124" s="184"/>
      <c r="N124" s="184"/>
      <c r="O124" s="184"/>
      <c r="P124" s="184"/>
      <c r="Q124" s="184"/>
      <c r="R124" s="184"/>
      <c r="S124" s="184"/>
      <c r="T124" s="184"/>
      <c r="U124" s="184"/>
      <c r="V124" s="184"/>
      <c r="W124" s="184"/>
      <c r="X124" s="184"/>
      <c r="Y124" s="184"/>
      <c r="Z124" s="184"/>
      <c r="AA124" s="184"/>
    </row>
    <row r="125" spans="1:27" ht="15.75" customHeight="1">
      <c r="A125" s="184"/>
      <c r="B125" s="184"/>
      <c r="C125" s="184"/>
      <c r="D125" s="184"/>
      <c r="E125" s="184"/>
      <c r="F125" s="184"/>
      <c r="G125" s="184"/>
      <c r="H125" s="181"/>
      <c r="I125" s="181"/>
      <c r="J125" s="184"/>
      <c r="K125" s="184"/>
      <c r="L125" s="184"/>
      <c r="M125" s="184"/>
      <c r="N125" s="184"/>
      <c r="O125" s="184"/>
      <c r="P125" s="184"/>
      <c r="Q125" s="184"/>
      <c r="R125" s="184"/>
      <c r="S125" s="184"/>
      <c r="T125" s="184"/>
      <c r="U125" s="184"/>
      <c r="V125" s="184"/>
      <c r="W125" s="184"/>
      <c r="X125" s="184"/>
      <c r="Y125" s="184"/>
      <c r="Z125" s="184"/>
      <c r="AA125" s="184"/>
    </row>
    <row r="126" spans="1:27" ht="15.75" customHeight="1">
      <c r="A126" s="184"/>
      <c r="B126" s="184"/>
      <c r="C126" s="184"/>
      <c r="D126" s="184"/>
      <c r="E126" s="184"/>
      <c r="F126" s="184"/>
      <c r="G126" s="184"/>
      <c r="H126" s="181"/>
      <c r="I126" s="181"/>
      <c r="J126" s="184"/>
      <c r="K126" s="184"/>
      <c r="L126" s="184"/>
      <c r="M126" s="184"/>
      <c r="N126" s="184"/>
      <c r="O126" s="184"/>
      <c r="P126" s="184"/>
      <c r="Q126" s="184"/>
      <c r="R126" s="184"/>
      <c r="S126" s="184"/>
      <c r="T126" s="184"/>
      <c r="U126" s="184"/>
      <c r="V126" s="184"/>
      <c r="W126" s="184"/>
      <c r="X126" s="184"/>
      <c r="Y126" s="184"/>
      <c r="Z126" s="184"/>
      <c r="AA126" s="184"/>
    </row>
    <row r="127" spans="1:27" ht="15.75" customHeight="1">
      <c r="A127" s="184"/>
      <c r="B127" s="184"/>
      <c r="C127" s="184"/>
      <c r="D127" s="184"/>
      <c r="E127" s="184"/>
      <c r="F127" s="184"/>
      <c r="G127" s="184"/>
      <c r="H127" s="181"/>
      <c r="I127" s="181"/>
      <c r="J127" s="184"/>
      <c r="K127" s="184"/>
      <c r="L127" s="184"/>
      <c r="M127" s="184"/>
      <c r="N127" s="184"/>
      <c r="O127" s="184"/>
      <c r="P127" s="184"/>
      <c r="Q127" s="184"/>
      <c r="R127" s="184"/>
      <c r="S127" s="184"/>
      <c r="T127" s="184"/>
      <c r="U127" s="184"/>
      <c r="V127" s="184"/>
      <c r="W127" s="184"/>
      <c r="X127" s="184"/>
      <c r="Y127" s="184"/>
      <c r="Z127" s="184"/>
      <c r="AA127" s="184"/>
    </row>
    <row r="128" spans="1:27" ht="15.75" customHeight="1">
      <c r="A128" s="184"/>
      <c r="B128" s="184"/>
      <c r="C128" s="184"/>
      <c r="D128" s="184"/>
      <c r="E128" s="184"/>
      <c r="F128" s="184"/>
      <c r="G128" s="184"/>
      <c r="H128" s="181"/>
      <c r="I128" s="181"/>
      <c r="J128" s="184"/>
      <c r="K128" s="184"/>
      <c r="L128" s="184"/>
      <c r="M128" s="184"/>
      <c r="N128" s="184"/>
      <c r="O128" s="184"/>
      <c r="P128" s="184"/>
      <c r="Q128" s="184"/>
      <c r="R128" s="184"/>
      <c r="S128" s="184"/>
      <c r="T128" s="184"/>
      <c r="U128" s="184"/>
      <c r="V128" s="184"/>
      <c r="W128" s="184"/>
      <c r="X128" s="184"/>
      <c r="Y128" s="184"/>
      <c r="Z128" s="184"/>
      <c r="AA128" s="184"/>
    </row>
    <row r="129" spans="1:27" ht="15.75" customHeight="1">
      <c r="A129" s="184"/>
      <c r="B129" s="184"/>
      <c r="C129" s="184"/>
      <c r="D129" s="184"/>
      <c r="E129" s="184"/>
      <c r="F129" s="184"/>
      <c r="G129" s="184"/>
      <c r="H129" s="181"/>
      <c r="I129" s="181"/>
      <c r="J129" s="184"/>
      <c r="K129" s="184"/>
      <c r="L129" s="184"/>
      <c r="M129" s="184"/>
      <c r="N129" s="184"/>
      <c r="O129" s="184"/>
      <c r="P129" s="184"/>
      <c r="Q129" s="184"/>
      <c r="R129" s="184"/>
      <c r="S129" s="184"/>
      <c r="T129" s="184"/>
      <c r="U129" s="184"/>
      <c r="V129" s="184"/>
      <c r="W129" s="184"/>
      <c r="X129" s="184"/>
      <c r="Y129" s="184"/>
      <c r="Z129" s="184"/>
      <c r="AA129" s="184"/>
    </row>
    <row r="130" spans="1:27" ht="15.75" customHeight="1">
      <c r="A130" s="184"/>
      <c r="B130" s="184"/>
      <c r="C130" s="184"/>
      <c r="D130" s="184"/>
      <c r="E130" s="184"/>
      <c r="F130" s="184"/>
      <c r="G130" s="184"/>
      <c r="H130" s="181"/>
      <c r="I130" s="181"/>
      <c r="J130" s="184"/>
      <c r="K130" s="184"/>
      <c r="L130" s="184"/>
      <c r="M130" s="184"/>
      <c r="N130" s="184"/>
      <c r="O130" s="184"/>
      <c r="P130" s="184"/>
      <c r="Q130" s="184"/>
      <c r="R130" s="184"/>
      <c r="S130" s="184"/>
      <c r="T130" s="184"/>
      <c r="U130" s="184"/>
      <c r="V130" s="184"/>
      <c r="W130" s="184"/>
      <c r="X130" s="184"/>
      <c r="Y130" s="184"/>
      <c r="Z130" s="184"/>
      <c r="AA130" s="184"/>
    </row>
    <row r="131" spans="1:27" ht="15.75" customHeight="1">
      <c r="A131" s="184"/>
      <c r="B131" s="184"/>
      <c r="C131" s="184"/>
      <c r="D131" s="184"/>
      <c r="E131" s="184"/>
      <c r="F131" s="184"/>
      <c r="G131" s="184"/>
      <c r="H131" s="181"/>
      <c r="I131" s="181"/>
      <c r="J131" s="184"/>
      <c r="K131" s="184"/>
      <c r="L131" s="184"/>
      <c r="M131" s="184"/>
      <c r="N131" s="184"/>
      <c r="O131" s="184"/>
      <c r="P131" s="184"/>
      <c r="Q131" s="184"/>
      <c r="R131" s="184"/>
      <c r="S131" s="184"/>
      <c r="T131" s="184"/>
      <c r="U131" s="184"/>
      <c r="V131" s="184"/>
      <c r="W131" s="184"/>
      <c r="X131" s="184"/>
      <c r="Y131" s="184"/>
      <c r="Z131" s="184"/>
      <c r="AA131" s="184"/>
    </row>
    <row r="132" spans="1:27" ht="15.75" customHeight="1">
      <c r="A132" s="184"/>
      <c r="B132" s="184"/>
      <c r="C132" s="184"/>
      <c r="D132" s="184"/>
      <c r="E132" s="184"/>
      <c r="F132" s="184"/>
      <c r="G132" s="184"/>
      <c r="H132" s="181"/>
      <c r="I132" s="181"/>
      <c r="J132" s="184"/>
      <c r="K132" s="184"/>
      <c r="L132" s="184"/>
      <c r="M132" s="184"/>
      <c r="N132" s="184"/>
      <c r="O132" s="184"/>
      <c r="P132" s="184"/>
      <c r="Q132" s="184"/>
      <c r="R132" s="184"/>
      <c r="S132" s="184"/>
      <c r="T132" s="184"/>
      <c r="U132" s="184"/>
      <c r="V132" s="184"/>
      <c r="W132" s="184"/>
      <c r="X132" s="184"/>
      <c r="Y132" s="184"/>
      <c r="Z132" s="184"/>
      <c r="AA132" s="184"/>
    </row>
    <row r="133" spans="1:27" ht="15.75" customHeight="1">
      <c r="A133" s="184"/>
      <c r="B133" s="184"/>
      <c r="C133" s="184"/>
      <c r="D133" s="184"/>
      <c r="E133" s="184"/>
      <c r="F133" s="184"/>
      <c r="G133" s="184"/>
      <c r="H133" s="181"/>
      <c r="I133" s="181"/>
      <c r="J133" s="184"/>
      <c r="K133" s="184"/>
      <c r="L133" s="184"/>
      <c r="M133" s="184"/>
      <c r="N133" s="184"/>
      <c r="O133" s="184"/>
      <c r="P133" s="184"/>
      <c r="Q133" s="184"/>
      <c r="R133" s="184"/>
      <c r="S133" s="184"/>
      <c r="T133" s="184"/>
      <c r="U133" s="184"/>
      <c r="V133" s="184"/>
      <c r="W133" s="184"/>
      <c r="X133" s="184"/>
      <c r="Y133" s="184"/>
      <c r="Z133" s="184"/>
      <c r="AA133" s="184"/>
    </row>
    <row r="134" spans="1:27" ht="15.75" customHeight="1">
      <c r="A134" s="184"/>
      <c r="B134" s="184"/>
      <c r="C134" s="184"/>
      <c r="D134" s="184"/>
      <c r="E134" s="184"/>
      <c r="F134" s="184"/>
      <c r="G134" s="184"/>
      <c r="H134" s="181"/>
      <c r="I134" s="181"/>
      <c r="J134" s="184"/>
      <c r="K134" s="184"/>
      <c r="L134" s="184"/>
      <c r="M134" s="184"/>
      <c r="N134" s="184"/>
      <c r="O134" s="184"/>
      <c r="P134" s="184"/>
      <c r="Q134" s="184"/>
      <c r="R134" s="184"/>
      <c r="S134" s="184"/>
      <c r="T134" s="184"/>
      <c r="U134" s="184"/>
      <c r="V134" s="184"/>
      <c r="W134" s="184"/>
      <c r="X134" s="184"/>
      <c r="Y134" s="184"/>
      <c r="Z134" s="184"/>
      <c r="AA134" s="184"/>
    </row>
    <row r="135" spans="1:27" ht="15.75" customHeight="1">
      <c r="A135" s="184"/>
      <c r="B135" s="184"/>
      <c r="C135" s="184"/>
      <c r="D135" s="184"/>
      <c r="E135" s="184"/>
      <c r="F135" s="184"/>
      <c r="G135" s="184"/>
      <c r="H135" s="181"/>
      <c r="I135" s="181"/>
      <c r="J135" s="184"/>
      <c r="K135" s="184"/>
      <c r="L135" s="184"/>
      <c r="M135" s="184"/>
      <c r="N135" s="184"/>
      <c r="O135" s="184"/>
      <c r="P135" s="184"/>
      <c r="Q135" s="184"/>
      <c r="R135" s="184"/>
      <c r="S135" s="184"/>
      <c r="T135" s="184"/>
      <c r="U135" s="184"/>
      <c r="V135" s="184"/>
      <c r="W135" s="184"/>
      <c r="X135" s="184"/>
      <c r="Y135" s="184"/>
      <c r="Z135" s="184"/>
      <c r="AA135" s="184"/>
    </row>
    <row r="136" spans="1:27" ht="15.75" customHeight="1">
      <c r="A136" s="184"/>
      <c r="B136" s="184"/>
      <c r="C136" s="184"/>
      <c r="D136" s="184"/>
      <c r="E136" s="184"/>
      <c r="F136" s="184"/>
      <c r="G136" s="184"/>
      <c r="H136" s="181"/>
      <c r="I136" s="181"/>
      <c r="J136" s="184"/>
      <c r="K136" s="184"/>
      <c r="L136" s="184"/>
      <c r="M136" s="184"/>
      <c r="N136" s="184"/>
      <c r="O136" s="184"/>
      <c r="P136" s="184"/>
      <c r="Q136" s="184"/>
      <c r="R136" s="184"/>
      <c r="S136" s="184"/>
      <c r="T136" s="184"/>
      <c r="U136" s="184"/>
      <c r="V136" s="184"/>
      <c r="W136" s="184"/>
      <c r="X136" s="184"/>
      <c r="Y136" s="184"/>
      <c r="Z136" s="184"/>
      <c r="AA136" s="184"/>
    </row>
    <row r="137" spans="1:27" ht="15.75" customHeight="1">
      <c r="A137" s="184"/>
      <c r="B137" s="184"/>
      <c r="C137" s="184"/>
      <c r="D137" s="184"/>
      <c r="E137" s="184"/>
      <c r="F137" s="184"/>
      <c r="G137" s="184"/>
      <c r="H137" s="181"/>
      <c r="I137" s="181"/>
      <c r="J137" s="184"/>
      <c r="K137" s="184"/>
      <c r="L137" s="184"/>
      <c r="M137" s="184"/>
      <c r="N137" s="184"/>
      <c r="O137" s="184"/>
      <c r="P137" s="184"/>
      <c r="Q137" s="184"/>
      <c r="R137" s="184"/>
      <c r="S137" s="184"/>
      <c r="T137" s="184"/>
      <c r="U137" s="184"/>
      <c r="V137" s="184"/>
      <c r="W137" s="184"/>
      <c r="X137" s="184"/>
      <c r="Y137" s="184"/>
      <c r="Z137" s="184"/>
      <c r="AA137" s="184"/>
    </row>
    <row r="138" spans="1:27" ht="15.75" customHeight="1">
      <c r="A138" s="184"/>
      <c r="B138" s="184"/>
      <c r="C138" s="184"/>
      <c r="D138" s="184"/>
      <c r="E138" s="184"/>
      <c r="F138" s="184"/>
      <c r="G138" s="184"/>
      <c r="H138" s="181"/>
      <c r="I138" s="181"/>
      <c r="J138" s="184"/>
      <c r="K138" s="184"/>
      <c r="L138" s="184"/>
      <c r="M138" s="184"/>
      <c r="N138" s="184"/>
      <c r="O138" s="184"/>
      <c r="P138" s="184"/>
      <c r="Q138" s="184"/>
      <c r="R138" s="184"/>
      <c r="S138" s="184"/>
      <c r="T138" s="184"/>
      <c r="U138" s="184"/>
      <c r="V138" s="184"/>
      <c r="W138" s="184"/>
      <c r="X138" s="184"/>
      <c r="Y138" s="184"/>
      <c r="Z138" s="184"/>
      <c r="AA138" s="184"/>
    </row>
    <row r="139" spans="1:27" ht="15.75" customHeight="1">
      <c r="A139" s="184"/>
      <c r="B139" s="184"/>
      <c r="C139" s="184"/>
      <c r="D139" s="184"/>
      <c r="E139" s="184"/>
      <c r="F139" s="184"/>
      <c r="G139" s="184"/>
      <c r="H139" s="181"/>
      <c r="I139" s="181"/>
      <c r="J139" s="184"/>
      <c r="K139" s="184"/>
      <c r="L139" s="184"/>
      <c r="M139" s="184"/>
      <c r="N139" s="184"/>
      <c r="O139" s="184"/>
      <c r="P139" s="184"/>
      <c r="Q139" s="184"/>
      <c r="R139" s="184"/>
      <c r="S139" s="184"/>
      <c r="T139" s="184"/>
      <c r="U139" s="184"/>
      <c r="V139" s="184"/>
      <c r="W139" s="184"/>
      <c r="X139" s="184"/>
      <c r="Y139" s="184"/>
      <c r="Z139" s="184"/>
      <c r="AA139" s="184"/>
    </row>
    <row r="140" spans="1:27" ht="15.75" customHeight="1">
      <c r="A140" s="184"/>
      <c r="B140" s="184"/>
      <c r="C140" s="184"/>
      <c r="D140" s="184"/>
      <c r="E140" s="184"/>
      <c r="F140" s="184"/>
      <c r="G140" s="184"/>
      <c r="H140" s="181"/>
      <c r="I140" s="181"/>
      <c r="J140" s="184"/>
      <c r="K140" s="184"/>
      <c r="L140" s="184"/>
      <c r="M140" s="184"/>
      <c r="N140" s="184"/>
      <c r="O140" s="184"/>
      <c r="P140" s="184"/>
      <c r="Q140" s="184"/>
      <c r="R140" s="184"/>
      <c r="S140" s="184"/>
      <c r="T140" s="184"/>
      <c r="U140" s="184"/>
      <c r="V140" s="184"/>
      <c r="W140" s="184"/>
      <c r="X140" s="184"/>
      <c r="Y140" s="184"/>
      <c r="Z140" s="184"/>
      <c r="AA140" s="184"/>
    </row>
    <row r="141" spans="1:27" ht="15.75" customHeight="1">
      <c r="A141" s="184"/>
      <c r="B141" s="184"/>
      <c r="C141" s="184"/>
      <c r="D141" s="184"/>
      <c r="E141" s="184"/>
      <c r="F141" s="184"/>
      <c r="G141" s="184"/>
      <c r="H141" s="181"/>
      <c r="I141" s="181"/>
      <c r="J141" s="184"/>
      <c r="K141" s="184"/>
      <c r="L141" s="184"/>
      <c r="M141" s="184"/>
      <c r="N141" s="184"/>
      <c r="O141" s="184"/>
      <c r="P141" s="184"/>
      <c r="Q141" s="184"/>
      <c r="R141" s="184"/>
      <c r="S141" s="184"/>
      <c r="T141" s="184"/>
      <c r="U141" s="184"/>
      <c r="V141" s="184"/>
      <c r="W141" s="184"/>
      <c r="X141" s="184"/>
      <c r="Y141" s="184"/>
      <c r="Z141" s="184"/>
      <c r="AA141" s="184"/>
    </row>
    <row r="142" spans="1:27" ht="15.75" customHeight="1">
      <c r="A142" s="184"/>
      <c r="B142" s="184"/>
      <c r="C142" s="184"/>
      <c r="D142" s="184"/>
      <c r="E142" s="184"/>
      <c r="F142" s="184"/>
      <c r="G142" s="184"/>
      <c r="H142" s="181"/>
      <c r="I142" s="181"/>
      <c r="J142" s="184"/>
      <c r="K142" s="184"/>
      <c r="L142" s="184"/>
      <c r="M142" s="184"/>
      <c r="N142" s="184"/>
      <c r="O142" s="184"/>
      <c r="P142" s="184"/>
      <c r="Q142" s="184"/>
      <c r="R142" s="184"/>
      <c r="S142" s="184"/>
      <c r="T142" s="184"/>
      <c r="U142" s="184"/>
      <c r="V142" s="184"/>
      <c r="W142" s="184"/>
      <c r="X142" s="184"/>
      <c r="Y142" s="184"/>
      <c r="Z142" s="184"/>
      <c r="AA142" s="184"/>
    </row>
    <row r="143" spans="1:27" ht="15.75" customHeight="1">
      <c r="A143" s="184"/>
      <c r="B143" s="184"/>
      <c r="C143" s="184"/>
      <c r="D143" s="184"/>
      <c r="E143" s="184"/>
      <c r="F143" s="184"/>
      <c r="G143" s="184"/>
      <c r="H143" s="181"/>
      <c r="I143" s="181"/>
      <c r="J143" s="184"/>
      <c r="K143" s="184"/>
      <c r="L143" s="184"/>
      <c r="M143" s="184"/>
      <c r="N143" s="184"/>
      <c r="O143" s="184"/>
      <c r="P143" s="184"/>
      <c r="Q143" s="184"/>
      <c r="R143" s="184"/>
      <c r="S143" s="184"/>
      <c r="T143" s="184"/>
      <c r="U143" s="184"/>
      <c r="V143" s="184"/>
      <c r="W143" s="184"/>
      <c r="X143" s="184"/>
      <c r="Y143" s="184"/>
      <c r="Z143" s="184"/>
      <c r="AA143" s="184"/>
    </row>
    <row r="144" spans="1:27" ht="15.75" customHeight="1">
      <c r="A144" s="184"/>
      <c r="B144" s="184"/>
      <c r="C144" s="184"/>
      <c r="D144" s="184"/>
      <c r="E144" s="184"/>
      <c r="F144" s="184"/>
      <c r="G144" s="184"/>
      <c r="H144" s="181"/>
      <c r="I144" s="181"/>
      <c r="J144" s="184"/>
      <c r="K144" s="184"/>
      <c r="L144" s="184"/>
      <c r="M144" s="184"/>
      <c r="N144" s="184"/>
      <c r="O144" s="184"/>
      <c r="P144" s="184"/>
      <c r="Q144" s="184"/>
      <c r="R144" s="184"/>
      <c r="S144" s="184"/>
      <c r="T144" s="184"/>
      <c r="U144" s="184"/>
      <c r="V144" s="184"/>
      <c r="W144" s="184"/>
      <c r="X144" s="184"/>
      <c r="Y144" s="184"/>
      <c r="Z144" s="184"/>
      <c r="AA144" s="184"/>
    </row>
    <row r="145" spans="1:27" ht="15.75" customHeight="1">
      <c r="A145" s="184"/>
      <c r="B145" s="184"/>
      <c r="C145" s="184"/>
      <c r="D145" s="184"/>
      <c r="E145" s="184"/>
      <c r="F145" s="184"/>
      <c r="G145" s="184"/>
      <c r="H145" s="181"/>
      <c r="I145" s="181"/>
      <c r="J145" s="184"/>
      <c r="K145" s="184"/>
      <c r="L145" s="184"/>
      <c r="M145" s="184"/>
      <c r="N145" s="184"/>
      <c r="O145" s="184"/>
      <c r="P145" s="184"/>
      <c r="Q145" s="184"/>
      <c r="R145" s="184"/>
      <c r="S145" s="184"/>
      <c r="T145" s="184"/>
      <c r="U145" s="184"/>
      <c r="V145" s="184"/>
      <c r="W145" s="184"/>
      <c r="X145" s="184"/>
      <c r="Y145" s="184"/>
      <c r="Z145" s="184"/>
      <c r="AA145" s="184"/>
    </row>
    <row r="146" spans="1:27" ht="15.75" customHeight="1">
      <c r="A146" s="184"/>
      <c r="B146" s="184"/>
      <c r="C146" s="184"/>
      <c r="D146" s="184"/>
      <c r="E146" s="184"/>
      <c r="F146" s="184"/>
      <c r="G146" s="184"/>
      <c r="H146" s="181"/>
      <c r="I146" s="181"/>
      <c r="J146" s="184"/>
      <c r="K146" s="184"/>
      <c r="L146" s="184"/>
      <c r="M146" s="184"/>
      <c r="N146" s="184"/>
      <c r="O146" s="184"/>
      <c r="P146" s="184"/>
      <c r="Q146" s="184"/>
      <c r="R146" s="184"/>
      <c r="S146" s="184"/>
      <c r="T146" s="184"/>
      <c r="U146" s="184"/>
      <c r="V146" s="184"/>
      <c r="W146" s="184"/>
      <c r="X146" s="184"/>
      <c r="Y146" s="184"/>
      <c r="Z146" s="184"/>
      <c r="AA146" s="184"/>
    </row>
    <row r="147" spans="1:27" ht="15.75" customHeight="1">
      <c r="A147" s="184"/>
      <c r="B147" s="184"/>
      <c r="C147" s="184"/>
      <c r="D147" s="184"/>
      <c r="E147" s="184"/>
      <c r="F147" s="184"/>
      <c r="G147" s="184"/>
      <c r="H147" s="181"/>
      <c r="I147" s="181"/>
      <c r="J147" s="184"/>
      <c r="K147" s="184"/>
      <c r="L147" s="184"/>
      <c r="M147" s="184"/>
      <c r="N147" s="184"/>
      <c r="O147" s="184"/>
      <c r="P147" s="184"/>
      <c r="Q147" s="184"/>
      <c r="R147" s="184"/>
      <c r="S147" s="184"/>
      <c r="T147" s="184"/>
      <c r="U147" s="184"/>
      <c r="V147" s="184"/>
      <c r="W147" s="184"/>
      <c r="X147" s="184"/>
      <c r="Y147" s="184"/>
      <c r="Z147" s="184"/>
      <c r="AA147" s="184"/>
    </row>
    <row r="148" spans="1:27" ht="15.75" customHeight="1">
      <c r="A148" s="184"/>
      <c r="B148" s="184"/>
      <c r="C148" s="184"/>
      <c r="D148" s="184"/>
      <c r="E148" s="184"/>
      <c r="F148" s="184"/>
      <c r="G148" s="184"/>
      <c r="H148" s="181"/>
      <c r="I148" s="181"/>
      <c r="J148" s="184"/>
      <c r="K148" s="184"/>
      <c r="L148" s="184"/>
      <c r="M148" s="184"/>
      <c r="N148" s="184"/>
      <c r="O148" s="184"/>
      <c r="P148" s="184"/>
      <c r="Q148" s="184"/>
      <c r="R148" s="184"/>
      <c r="S148" s="184"/>
      <c r="T148" s="184"/>
      <c r="U148" s="184"/>
      <c r="V148" s="184"/>
      <c r="W148" s="184"/>
      <c r="X148" s="184"/>
      <c r="Y148" s="184"/>
      <c r="Z148" s="184"/>
      <c r="AA148" s="184"/>
    </row>
    <row r="149" spans="1:27" ht="15.75" customHeight="1">
      <c r="A149" s="184"/>
      <c r="B149" s="184"/>
      <c r="C149" s="184"/>
      <c r="D149" s="184"/>
      <c r="E149" s="184"/>
      <c r="F149" s="184"/>
      <c r="G149" s="184"/>
      <c r="H149" s="181"/>
      <c r="I149" s="181"/>
      <c r="J149" s="184"/>
      <c r="K149" s="184"/>
      <c r="L149" s="184"/>
      <c r="M149" s="184"/>
      <c r="N149" s="184"/>
      <c r="O149" s="184"/>
      <c r="P149" s="184"/>
      <c r="Q149" s="184"/>
      <c r="R149" s="184"/>
      <c r="S149" s="184"/>
      <c r="T149" s="184"/>
      <c r="U149" s="184"/>
      <c r="V149" s="184"/>
      <c r="W149" s="184"/>
      <c r="X149" s="184"/>
      <c r="Y149" s="184"/>
      <c r="Z149" s="184"/>
      <c r="AA149" s="184"/>
    </row>
    <row r="150" spans="1:27" ht="15.75" customHeight="1">
      <c r="A150" s="184"/>
      <c r="B150" s="184"/>
      <c r="C150" s="184"/>
      <c r="D150" s="184"/>
      <c r="E150" s="184"/>
      <c r="F150" s="184"/>
      <c r="G150" s="184"/>
      <c r="H150" s="181"/>
      <c r="I150" s="181"/>
      <c r="J150" s="184"/>
      <c r="K150" s="184"/>
      <c r="L150" s="184"/>
      <c r="M150" s="184"/>
      <c r="N150" s="184"/>
      <c r="O150" s="184"/>
      <c r="P150" s="184"/>
      <c r="Q150" s="184"/>
      <c r="R150" s="184"/>
      <c r="S150" s="184"/>
      <c r="T150" s="184"/>
      <c r="U150" s="184"/>
      <c r="V150" s="184"/>
      <c r="W150" s="184"/>
      <c r="X150" s="184"/>
      <c r="Y150" s="184"/>
      <c r="Z150" s="184"/>
      <c r="AA150" s="184"/>
    </row>
    <row r="151" spans="1:27" ht="15.75" customHeight="1">
      <c r="A151" s="184"/>
      <c r="B151" s="184"/>
      <c r="C151" s="184"/>
      <c r="D151" s="184"/>
      <c r="E151" s="184"/>
      <c r="F151" s="184"/>
      <c r="G151" s="184"/>
      <c r="H151" s="181"/>
      <c r="I151" s="181"/>
      <c r="J151" s="184"/>
      <c r="K151" s="184"/>
      <c r="L151" s="184"/>
      <c r="M151" s="184"/>
      <c r="N151" s="184"/>
      <c r="O151" s="184"/>
      <c r="P151" s="184"/>
      <c r="Q151" s="184"/>
      <c r="R151" s="184"/>
      <c r="S151" s="184"/>
      <c r="T151" s="184"/>
      <c r="U151" s="184"/>
      <c r="V151" s="184"/>
      <c r="W151" s="184"/>
      <c r="X151" s="184"/>
      <c r="Y151" s="184"/>
      <c r="Z151" s="184"/>
      <c r="AA151" s="184"/>
    </row>
    <row r="152" spans="1:27" ht="15.75" customHeight="1">
      <c r="A152" s="184"/>
      <c r="B152" s="184"/>
      <c r="C152" s="184"/>
      <c r="D152" s="184"/>
      <c r="E152" s="184"/>
      <c r="F152" s="184"/>
      <c r="G152" s="184"/>
      <c r="H152" s="181"/>
      <c r="I152" s="181"/>
      <c r="J152" s="184"/>
      <c r="K152" s="184"/>
      <c r="L152" s="184"/>
      <c r="M152" s="184"/>
      <c r="N152" s="184"/>
      <c r="O152" s="184"/>
      <c r="P152" s="184"/>
      <c r="Q152" s="184"/>
      <c r="R152" s="184"/>
      <c r="S152" s="184"/>
      <c r="T152" s="184"/>
      <c r="U152" s="184"/>
      <c r="V152" s="184"/>
      <c r="W152" s="184"/>
      <c r="X152" s="184"/>
      <c r="Y152" s="184"/>
      <c r="Z152" s="184"/>
      <c r="AA152" s="184"/>
    </row>
    <row r="153" spans="1:27" ht="15.75" customHeight="1">
      <c r="A153" s="184"/>
      <c r="B153" s="184"/>
      <c r="C153" s="184"/>
      <c r="D153" s="184"/>
      <c r="E153" s="184"/>
      <c r="F153" s="184"/>
      <c r="G153" s="184"/>
      <c r="H153" s="181"/>
      <c r="I153" s="181"/>
      <c r="J153" s="184"/>
      <c r="K153" s="184"/>
      <c r="L153" s="184"/>
      <c r="M153" s="184"/>
      <c r="N153" s="184"/>
      <c r="O153" s="184"/>
      <c r="P153" s="184"/>
      <c r="Q153" s="184"/>
      <c r="R153" s="184"/>
      <c r="S153" s="184"/>
      <c r="T153" s="184"/>
      <c r="U153" s="184"/>
      <c r="V153" s="184"/>
      <c r="W153" s="184"/>
      <c r="X153" s="184"/>
      <c r="Y153" s="184"/>
      <c r="Z153" s="184"/>
      <c r="AA153" s="184"/>
    </row>
    <row r="154" spans="1:27" ht="15.75" customHeight="1">
      <c r="A154" s="184"/>
      <c r="B154" s="184"/>
      <c r="C154" s="184"/>
      <c r="D154" s="184"/>
      <c r="E154" s="184"/>
      <c r="F154" s="184"/>
      <c r="G154" s="184"/>
      <c r="H154" s="181"/>
      <c r="I154" s="181"/>
      <c r="J154" s="184"/>
      <c r="K154" s="184"/>
      <c r="L154" s="184"/>
      <c r="M154" s="184"/>
      <c r="N154" s="184"/>
      <c r="O154" s="184"/>
      <c r="P154" s="184"/>
      <c r="Q154" s="184"/>
      <c r="R154" s="184"/>
      <c r="S154" s="184"/>
      <c r="T154" s="184"/>
      <c r="U154" s="184"/>
      <c r="V154" s="184"/>
      <c r="W154" s="184"/>
      <c r="X154" s="184"/>
      <c r="Y154" s="184"/>
      <c r="Z154" s="184"/>
      <c r="AA154" s="184"/>
    </row>
    <row r="155" spans="1:27" ht="15.75" customHeight="1">
      <c r="A155" s="184"/>
      <c r="B155" s="184"/>
      <c r="C155" s="184"/>
      <c r="D155" s="184"/>
      <c r="E155" s="184"/>
      <c r="F155" s="184"/>
      <c r="G155" s="184"/>
      <c r="H155" s="181"/>
      <c r="I155" s="181"/>
      <c r="J155" s="184"/>
      <c r="K155" s="184"/>
      <c r="L155" s="184"/>
      <c r="M155" s="184"/>
      <c r="N155" s="184"/>
      <c r="O155" s="184"/>
      <c r="P155" s="184"/>
      <c r="Q155" s="184"/>
      <c r="R155" s="184"/>
      <c r="S155" s="184"/>
      <c r="T155" s="184"/>
      <c r="U155" s="184"/>
      <c r="V155" s="184"/>
      <c r="W155" s="184"/>
      <c r="X155" s="184"/>
      <c r="Y155" s="184"/>
      <c r="Z155" s="184"/>
      <c r="AA155" s="184"/>
    </row>
    <row r="156" spans="1:27" ht="15.75" customHeight="1">
      <c r="A156" s="184"/>
      <c r="B156" s="184"/>
      <c r="C156" s="184"/>
      <c r="D156" s="184"/>
      <c r="E156" s="184"/>
      <c r="F156" s="184"/>
      <c r="G156" s="184"/>
      <c r="H156" s="181"/>
      <c r="I156" s="181"/>
      <c r="J156" s="184"/>
      <c r="K156" s="184"/>
      <c r="L156" s="184"/>
      <c r="M156" s="184"/>
      <c r="N156" s="184"/>
      <c r="O156" s="184"/>
      <c r="P156" s="184"/>
      <c r="Q156" s="184"/>
      <c r="R156" s="184"/>
      <c r="S156" s="184"/>
      <c r="T156" s="184"/>
      <c r="U156" s="184"/>
      <c r="V156" s="184"/>
      <c r="W156" s="184"/>
      <c r="X156" s="184"/>
      <c r="Y156" s="184"/>
      <c r="Z156" s="184"/>
      <c r="AA156" s="184"/>
    </row>
    <row r="157" spans="1:27" ht="15.75" customHeight="1">
      <c r="A157" s="184"/>
      <c r="B157" s="184"/>
      <c r="C157" s="184"/>
      <c r="D157" s="184"/>
      <c r="E157" s="184"/>
      <c r="F157" s="184"/>
      <c r="G157" s="184"/>
      <c r="H157" s="181"/>
      <c r="I157" s="181"/>
      <c r="J157" s="184"/>
      <c r="K157" s="184"/>
      <c r="L157" s="184"/>
      <c r="M157" s="184"/>
      <c r="N157" s="184"/>
      <c r="O157" s="184"/>
      <c r="P157" s="184"/>
      <c r="Q157" s="184"/>
      <c r="R157" s="184"/>
      <c r="S157" s="184"/>
      <c r="T157" s="184"/>
      <c r="U157" s="184"/>
      <c r="V157" s="184"/>
      <c r="W157" s="184"/>
      <c r="X157" s="184"/>
      <c r="Y157" s="184"/>
      <c r="Z157" s="184"/>
      <c r="AA157" s="184"/>
    </row>
    <row r="158" spans="1:27" ht="15.75" customHeight="1">
      <c r="A158" s="184"/>
      <c r="B158" s="184"/>
      <c r="C158" s="184"/>
      <c r="D158" s="184"/>
      <c r="E158" s="184"/>
      <c r="F158" s="184"/>
      <c r="G158" s="184"/>
      <c r="H158" s="181"/>
      <c r="I158" s="181"/>
      <c r="J158" s="184"/>
      <c r="K158" s="184"/>
      <c r="L158" s="184"/>
      <c r="M158" s="184"/>
      <c r="N158" s="184"/>
      <c r="O158" s="184"/>
      <c r="P158" s="184"/>
      <c r="Q158" s="184"/>
      <c r="R158" s="184"/>
      <c r="S158" s="184"/>
      <c r="T158" s="184"/>
      <c r="U158" s="184"/>
      <c r="V158" s="184"/>
      <c r="W158" s="184"/>
      <c r="X158" s="184"/>
      <c r="Y158" s="184"/>
      <c r="Z158" s="184"/>
      <c r="AA158" s="184"/>
    </row>
    <row r="159" spans="1:27" ht="15.75" customHeight="1">
      <c r="A159" s="184"/>
      <c r="B159" s="184"/>
      <c r="C159" s="184"/>
      <c r="D159" s="184"/>
      <c r="E159" s="184"/>
      <c r="F159" s="184"/>
      <c r="G159" s="184"/>
      <c r="H159" s="181"/>
      <c r="I159" s="181"/>
      <c r="J159" s="184"/>
      <c r="K159" s="184"/>
      <c r="L159" s="184"/>
      <c r="M159" s="184"/>
      <c r="N159" s="184"/>
      <c r="O159" s="184"/>
      <c r="P159" s="184"/>
      <c r="Q159" s="184"/>
      <c r="R159" s="184"/>
      <c r="S159" s="184"/>
      <c r="T159" s="184"/>
      <c r="U159" s="184"/>
      <c r="V159" s="184"/>
      <c r="W159" s="184"/>
      <c r="X159" s="184"/>
      <c r="Y159" s="184"/>
      <c r="Z159" s="184"/>
      <c r="AA159" s="184"/>
    </row>
    <row r="160" spans="1:27" ht="15.75" customHeight="1">
      <c r="A160" s="184"/>
      <c r="B160" s="184"/>
      <c r="C160" s="184"/>
      <c r="D160" s="184"/>
      <c r="E160" s="184"/>
      <c r="F160" s="184"/>
      <c r="G160" s="184"/>
      <c r="H160" s="181"/>
      <c r="I160" s="181"/>
      <c r="J160" s="184"/>
      <c r="K160" s="184"/>
      <c r="L160" s="184"/>
      <c r="M160" s="184"/>
      <c r="N160" s="184"/>
      <c r="O160" s="184"/>
      <c r="P160" s="184"/>
      <c r="Q160" s="184"/>
      <c r="R160" s="184"/>
      <c r="S160" s="184"/>
      <c r="T160" s="184"/>
      <c r="U160" s="184"/>
      <c r="V160" s="184"/>
      <c r="W160" s="184"/>
      <c r="X160" s="184"/>
      <c r="Y160" s="184"/>
      <c r="Z160" s="184"/>
      <c r="AA160" s="184"/>
    </row>
    <row r="161" spans="1:27" ht="15.75" customHeight="1">
      <c r="A161" s="184"/>
      <c r="B161" s="184"/>
      <c r="C161" s="184"/>
      <c r="D161" s="184"/>
      <c r="E161" s="184"/>
      <c r="F161" s="184"/>
      <c r="G161" s="184"/>
      <c r="H161" s="181"/>
      <c r="I161" s="181"/>
      <c r="J161" s="184"/>
      <c r="K161" s="184"/>
      <c r="L161" s="184"/>
      <c r="M161" s="184"/>
      <c r="N161" s="184"/>
      <c r="O161" s="184"/>
      <c r="P161" s="184"/>
      <c r="Q161" s="184"/>
      <c r="R161" s="184"/>
      <c r="S161" s="184"/>
      <c r="T161" s="184"/>
      <c r="U161" s="184"/>
      <c r="V161" s="184"/>
      <c r="W161" s="184"/>
      <c r="X161" s="184"/>
      <c r="Y161" s="184"/>
      <c r="Z161" s="184"/>
      <c r="AA161" s="184"/>
    </row>
    <row r="162" spans="1:27" ht="15.75" customHeight="1">
      <c r="A162" s="184"/>
      <c r="B162" s="184"/>
      <c r="C162" s="184"/>
      <c r="D162" s="184"/>
      <c r="E162" s="184"/>
      <c r="F162" s="184"/>
      <c r="G162" s="184"/>
      <c r="H162" s="181"/>
      <c r="I162" s="181"/>
      <c r="J162" s="184"/>
      <c r="K162" s="184"/>
      <c r="L162" s="184"/>
      <c r="M162" s="184"/>
      <c r="N162" s="184"/>
      <c r="O162" s="184"/>
      <c r="P162" s="184"/>
      <c r="Q162" s="184"/>
      <c r="R162" s="184"/>
      <c r="S162" s="184"/>
      <c r="T162" s="184"/>
      <c r="U162" s="184"/>
      <c r="V162" s="184"/>
      <c r="W162" s="184"/>
      <c r="X162" s="184"/>
      <c r="Y162" s="184"/>
      <c r="Z162" s="184"/>
      <c r="AA162" s="184"/>
    </row>
    <row r="163" spans="1:27" ht="15.75" customHeight="1">
      <c r="A163" s="184"/>
      <c r="B163" s="184"/>
      <c r="C163" s="184"/>
      <c r="D163" s="184"/>
      <c r="E163" s="184"/>
      <c r="F163" s="184"/>
      <c r="G163" s="184"/>
      <c r="H163" s="181"/>
      <c r="I163" s="181"/>
      <c r="J163" s="184"/>
      <c r="K163" s="184"/>
      <c r="L163" s="184"/>
      <c r="M163" s="184"/>
      <c r="N163" s="184"/>
      <c r="O163" s="184"/>
      <c r="P163" s="184"/>
      <c r="Q163" s="184"/>
      <c r="R163" s="184"/>
      <c r="S163" s="184"/>
      <c r="T163" s="184"/>
      <c r="U163" s="184"/>
      <c r="V163" s="184"/>
      <c r="W163" s="184"/>
      <c r="X163" s="184"/>
      <c r="Y163" s="184"/>
      <c r="Z163" s="184"/>
      <c r="AA163" s="184"/>
    </row>
    <row r="164" spans="1:27" ht="15.75" customHeight="1">
      <c r="A164" s="184"/>
      <c r="B164" s="184"/>
      <c r="C164" s="184"/>
      <c r="D164" s="184"/>
      <c r="E164" s="184"/>
      <c r="F164" s="184"/>
      <c r="G164" s="184"/>
      <c r="H164" s="181"/>
      <c r="I164" s="181"/>
      <c r="J164" s="184"/>
      <c r="K164" s="184"/>
      <c r="L164" s="184"/>
      <c r="M164" s="184"/>
      <c r="N164" s="184"/>
      <c r="O164" s="184"/>
      <c r="P164" s="184"/>
      <c r="Q164" s="184"/>
      <c r="R164" s="184"/>
      <c r="S164" s="184"/>
      <c r="T164" s="184"/>
      <c r="U164" s="184"/>
      <c r="V164" s="184"/>
      <c r="W164" s="184"/>
      <c r="X164" s="184"/>
      <c r="Y164" s="184"/>
      <c r="Z164" s="184"/>
      <c r="AA164" s="184"/>
    </row>
    <row r="165" spans="1:27" ht="15.75" customHeight="1">
      <c r="A165" s="184"/>
      <c r="B165" s="184"/>
      <c r="C165" s="184"/>
      <c r="D165" s="184"/>
      <c r="E165" s="184"/>
      <c r="F165" s="184"/>
      <c r="G165" s="184"/>
      <c r="H165" s="181"/>
      <c r="I165" s="181"/>
      <c r="J165" s="184"/>
      <c r="K165" s="184"/>
      <c r="L165" s="184"/>
      <c r="M165" s="184"/>
      <c r="N165" s="184"/>
      <c r="O165" s="184"/>
      <c r="P165" s="184"/>
      <c r="Q165" s="184"/>
      <c r="R165" s="184"/>
      <c r="S165" s="184"/>
      <c r="T165" s="184"/>
      <c r="U165" s="184"/>
      <c r="V165" s="184"/>
      <c r="W165" s="184"/>
      <c r="X165" s="184"/>
      <c r="Y165" s="184"/>
      <c r="Z165" s="184"/>
      <c r="AA165" s="184"/>
    </row>
    <row r="166" spans="1:27" ht="15.75" customHeight="1">
      <c r="A166" s="184"/>
      <c r="B166" s="184"/>
      <c r="C166" s="184"/>
      <c r="D166" s="184"/>
      <c r="E166" s="184"/>
      <c r="F166" s="184"/>
      <c r="G166" s="184"/>
      <c r="H166" s="181"/>
      <c r="I166" s="181"/>
      <c r="J166" s="184"/>
      <c r="K166" s="184"/>
      <c r="L166" s="184"/>
      <c r="M166" s="184"/>
      <c r="N166" s="184"/>
      <c r="O166" s="184"/>
      <c r="P166" s="184"/>
      <c r="Q166" s="184"/>
      <c r="R166" s="184"/>
      <c r="S166" s="184"/>
      <c r="T166" s="184"/>
      <c r="U166" s="184"/>
      <c r="V166" s="184"/>
      <c r="W166" s="184"/>
      <c r="X166" s="184"/>
      <c r="Y166" s="184"/>
      <c r="Z166" s="184"/>
      <c r="AA166" s="184"/>
    </row>
    <row r="167" spans="1:27" ht="15.75" customHeight="1">
      <c r="A167" s="184"/>
      <c r="B167" s="184"/>
      <c r="C167" s="184"/>
      <c r="D167" s="184"/>
      <c r="E167" s="184"/>
      <c r="F167" s="184"/>
      <c r="G167" s="184"/>
      <c r="H167" s="181"/>
      <c r="I167" s="181"/>
      <c r="J167" s="184"/>
      <c r="K167" s="184"/>
      <c r="L167" s="184"/>
      <c r="M167" s="184"/>
      <c r="N167" s="184"/>
      <c r="O167" s="184"/>
      <c r="P167" s="184"/>
      <c r="Q167" s="184"/>
      <c r="R167" s="184"/>
      <c r="S167" s="184"/>
      <c r="T167" s="184"/>
      <c r="U167" s="184"/>
      <c r="V167" s="184"/>
      <c r="W167" s="184"/>
      <c r="X167" s="184"/>
      <c r="Y167" s="184"/>
      <c r="Z167" s="184"/>
      <c r="AA167" s="184"/>
    </row>
    <row r="168" spans="1:27" ht="15.75" customHeight="1">
      <c r="A168" s="184"/>
      <c r="B168" s="184"/>
      <c r="C168" s="184"/>
      <c r="D168" s="184"/>
      <c r="E168" s="184"/>
      <c r="F168" s="184"/>
      <c r="G168" s="184"/>
      <c r="H168" s="181"/>
      <c r="I168" s="181"/>
      <c r="J168" s="184"/>
      <c r="K168" s="184"/>
      <c r="L168" s="184"/>
      <c r="M168" s="184"/>
      <c r="N168" s="184"/>
      <c r="O168" s="184"/>
      <c r="P168" s="184"/>
      <c r="Q168" s="184"/>
      <c r="R168" s="184"/>
      <c r="S168" s="184"/>
      <c r="T168" s="184"/>
      <c r="U168" s="184"/>
      <c r="V168" s="184"/>
      <c r="W168" s="184"/>
      <c r="X168" s="184"/>
      <c r="Y168" s="184"/>
      <c r="Z168" s="184"/>
      <c r="AA168" s="184"/>
    </row>
    <row r="169" spans="1:27" ht="15.75" customHeight="1">
      <c r="A169" s="184"/>
      <c r="B169" s="184"/>
      <c r="C169" s="184"/>
      <c r="D169" s="184"/>
      <c r="E169" s="184"/>
      <c r="F169" s="184"/>
      <c r="G169" s="184"/>
      <c r="H169" s="181"/>
      <c r="I169" s="181"/>
      <c r="J169" s="184"/>
      <c r="K169" s="184"/>
      <c r="L169" s="184"/>
      <c r="M169" s="184"/>
      <c r="N169" s="184"/>
      <c r="O169" s="184"/>
      <c r="P169" s="184"/>
      <c r="Q169" s="184"/>
      <c r="R169" s="184"/>
      <c r="S169" s="184"/>
      <c r="T169" s="184"/>
      <c r="U169" s="184"/>
      <c r="V169" s="184"/>
      <c r="W169" s="184"/>
      <c r="X169" s="184"/>
      <c r="Y169" s="184"/>
      <c r="Z169" s="184"/>
      <c r="AA169" s="184"/>
    </row>
    <row r="170" spans="1:27" ht="15.75" customHeight="1">
      <c r="A170" s="184"/>
      <c r="B170" s="184"/>
      <c r="C170" s="184"/>
      <c r="D170" s="184"/>
      <c r="E170" s="184"/>
      <c r="F170" s="184"/>
      <c r="G170" s="184"/>
      <c r="H170" s="181"/>
      <c r="I170" s="181"/>
      <c r="J170" s="184"/>
      <c r="K170" s="184"/>
      <c r="L170" s="184"/>
      <c r="M170" s="184"/>
      <c r="N170" s="184"/>
      <c r="O170" s="184"/>
      <c r="P170" s="184"/>
      <c r="Q170" s="184"/>
      <c r="R170" s="184"/>
      <c r="S170" s="184"/>
      <c r="T170" s="184"/>
      <c r="U170" s="184"/>
      <c r="V170" s="184"/>
      <c r="W170" s="184"/>
      <c r="X170" s="184"/>
      <c r="Y170" s="184"/>
      <c r="Z170" s="184"/>
      <c r="AA170" s="184"/>
    </row>
    <row r="171" spans="1:27" ht="15.75" customHeight="1">
      <c r="A171" s="184"/>
      <c r="B171" s="184"/>
      <c r="C171" s="184"/>
      <c r="D171" s="184"/>
      <c r="E171" s="184"/>
      <c r="F171" s="184"/>
      <c r="G171" s="184"/>
      <c r="H171" s="181"/>
      <c r="I171" s="181"/>
      <c r="J171" s="184"/>
      <c r="K171" s="184"/>
      <c r="L171" s="184"/>
      <c r="M171" s="184"/>
      <c r="N171" s="184"/>
      <c r="O171" s="184"/>
      <c r="P171" s="184"/>
      <c r="Q171" s="184"/>
      <c r="R171" s="184"/>
      <c r="S171" s="184"/>
      <c r="T171" s="184"/>
      <c r="U171" s="184"/>
      <c r="V171" s="184"/>
      <c r="W171" s="184"/>
      <c r="X171" s="184"/>
      <c r="Y171" s="184"/>
      <c r="Z171" s="184"/>
      <c r="AA171" s="184"/>
    </row>
    <row r="172" spans="1:27" ht="15.75" customHeight="1">
      <c r="A172" s="184"/>
      <c r="B172" s="184"/>
      <c r="C172" s="184"/>
      <c r="D172" s="184"/>
      <c r="E172" s="184"/>
      <c r="F172" s="184"/>
      <c r="G172" s="184"/>
      <c r="H172" s="181"/>
      <c r="I172" s="181"/>
      <c r="J172" s="184"/>
      <c r="K172" s="184"/>
      <c r="L172" s="184"/>
      <c r="M172" s="184"/>
      <c r="N172" s="184"/>
      <c r="O172" s="184"/>
      <c r="P172" s="184"/>
      <c r="Q172" s="184"/>
      <c r="R172" s="184"/>
      <c r="S172" s="184"/>
      <c r="T172" s="184"/>
      <c r="U172" s="184"/>
      <c r="V172" s="184"/>
      <c r="W172" s="184"/>
      <c r="X172" s="184"/>
      <c r="Y172" s="184"/>
      <c r="Z172" s="184"/>
      <c r="AA172" s="184"/>
    </row>
    <row r="173" spans="1:27" ht="15.75" customHeight="1">
      <c r="A173" s="184"/>
      <c r="B173" s="184"/>
      <c r="C173" s="184"/>
      <c r="D173" s="184"/>
      <c r="E173" s="184"/>
      <c r="F173" s="184"/>
      <c r="G173" s="184"/>
      <c r="H173" s="181"/>
      <c r="I173" s="181"/>
      <c r="J173" s="184"/>
      <c r="K173" s="184"/>
      <c r="L173" s="184"/>
      <c r="M173" s="184"/>
      <c r="N173" s="184"/>
      <c r="O173" s="184"/>
      <c r="P173" s="184"/>
      <c r="Q173" s="184"/>
      <c r="R173" s="184"/>
      <c r="S173" s="184"/>
      <c r="T173" s="184"/>
      <c r="U173" s="184"/>
      <c r="V173" s="184"/>
      <c r="W173" s="184"/>
      <c r="X173" s="184"/>
      <c r="Y173" s="184"/>
      <c r="Z173" s="184"/>
      <c r="AA173" s="184"/>
    </row>
    <row r="174" spans="1:27" ht="15.75" customHeight="1">
      <c r="A174" s="184"/>
      <c r="B174" s="184"/>
      <c r="C174" s="184"/>
      <c r="D174" s="184"/>
      <c r="E174" s="184"/>
      <c r="F174" s="184"/>
      <c r="G174" s="184"/>
      <c r="H174" s="181"/>
      <c r="I174" s="181"/>
      <c r="J174" s="184"/>
      <c r="K174" s="184"/>
      <c r="L174" s="184"/>
      <c r="M174" s="184"/>
      <c r="N174" s="184"/>
      <c r="O174" s="184"/>
      <c r="P174" s="184"/>
      <c r="Q174" s="184"/>
      <c r="R174" s="184"/>
      <c r="S174" s="184"/>
      <c r="T174" s="184"/>
      <c r="U174" s="184"/>
      <c r="V174" s="184"/>
      <c r="W174" s="184"/>
      <c r="X174" s="184"/>
      <c r="Y174" s="184"/>
      <c r="Z174" s="184"/>
      <c r="AA174" s="184"/>
    </row>
    <row r="175" spans="1:27" ht="15.75" customHeight="1">
      <c r="A175" s="184"/>
      <c r="B175" s="184"/>
      <c r="C175" s="184"/>
      <c r="D175" s="184"/>
      <c r="E175" s="184"/>
      <c r="F175" s="184"/>
      <c r="G175" s="184"/>
      <c r="H175" s="181"/>
      <c r="I175" s="181"/>
      <c r="J175" s="184"/>
      <c r="K175" s="184"/>
      <c r="L175" s="184"/>
      <c r="M175" s="184"/>
      <c r="N175" s="184"/>
      <c r="O175" s="184"/>
      <c r="P175" s="184"/>
      <c r="Q175" s="184"/>
      <c r="R175" s="184"/>
      <c r="S175" s="184"/>
      <c r="T175" s="184"/>
      <c r="U175" s="184"/>
      <c r="V175" s="184"/>
      <c r="W175" s="184"/>
      <c r="X175" s="184"/>
      <c r="Y175" s="184"/>
      <c r="Z175" s="184"/>
      <c r="AA175" s="184"/>
    </row>
    <row r="176" spans="1:27" ht="15.75" customHeight="1">
      <c r="A176" s="184"/>
      <c r="B176" s="184"/>
      <c r="C176" s="184"/>
      <c r="D176" s="184"/>
      <c r="E176" s="184"/>
      <c r="F176" s="184"/>
      <c r="G176" s="184"/>
      <c r="H176" s="181"/>
      <c r="I176" s="181"/>
      <c r="J176" s="184"/>
      <c r="K176" s="184"/>
      <c r="L176" s="184"/>
      <c r="M176" s="184"/>
      <c r="N176" s="184"/>
      <c r="O176" s="184"/>
      <c r="P176" s="184"/>
      <c r="Q176" s="184"/>
      <c r="R176" s="184"/>
      <c r="S176" s="184"/>
      <c r="T176" s="184"/>
      <c r="U176" s="184"/>
      <c r="V176" s="184"/>
      <c r="W176" s="184"/>
      <c r="X176" s="184"/>
      <c r="Y176" s="184"/>
      <c r="Z176" s="184"/>
      <c r="AA176" s="184"/>
    </row>
    <row r="177" spans="1:27" ht="15.75" customHeight="1">
      <c r="A177" s="184"/>
      <c r="B177" s="184"/>
      <c r="C177" s="184"/>
      <c r="D177" s="184"/>
      <c r="E177" s="184"/>
      <c r="F177" s="184"/>
      <c r="G177" s="184"/>
      <c r="H177" s="181"/>
      <c r="I177" s="181"/>
      <c r="J177" s="184"/>
      <c r="K177" s="184"/>
      <c r="L177" s="184"/>
      <c r="M177" s="184"/>
      <c r="N177" s="184"/>
      <c r="O177" s="184"/>
      <c r="P177" s="184"/>
      <c r="Q177" s="184"/>
      <c r="R177" s="184"/>
      <c r="S177" s="184"/>
      <c r="T177" s="184"/>
      <c r="U177" s="184"/>
      <c r="V177" s="184"/>
      <c r="W177" s="184"/>
      <c r="X177" s="184"/>
      <c r="Y177" s="184"/>
      <c r="Z177" s="184"/>
      <c r="AA177" s="184"/>
    </row>
    <row r="178" spans="1:27" ht="15.75" customHeight="1">
      <c r="A178" s="184"/>
      <c r="B178" s="184"/>
      <c r="C178" s="184"/>
      <c r="D178" s="184"/>
      <c r="E178" s="184"/>
      <c r="F178" s="184"/>
      <c r="G178" s="184"/>
      <c r="H178" s="181"/>
      <c r="I178" s="181"/>
      <c r="J178" s="184"/>
      <c r="K178" s="184"/>
      <c r="L178" s="184"/>
      <c r="M178" s="184"/>
      <c r="N178" s="184"/>
      <c r="O178" s="184"/>
      <c r="P178" s="184"/>
      <c r="Q178" s="184"/>
      <c r="R178" s="184"/>
      <c r="S178" s="184"/>
      <c r="T178" s="184"/>
      <c r="U178" s="184"/>
      <c r="V178" s="184"/>
      <c r="W178" s="184"/>
      <c r="X178" s="184"/>
      <c r="Y178" s="184"/>
      <c r="Z178" s="184"/>
      <c r="AA178" s="184"/>
    </row>
    <row r="179" spans="1:27" ht="15.75" customHeight="1">
      <c r="A179" s="184"/>
      <c r="B179" s="184"/>
      <c r="C179" s="184"/>
      <c r="D179" s="184"/>
      <c r="E179" s="184"/>
      <c r="F179" s="184"/>
      <c r="G179" s="184"/>
      <c r="H179" s="181"/>
      <c r="I179" s="181"/>
      <c r="J179" s="184"/>
      <c r="K179" s="184"/>
      <c r="L179" s="184"/>
      <c r="M179" s="184"/>
      <c r="N179" s="184"/>
      <c r="O179" s="184"/>
      <c r="P179" s="184"/>
      <c r="Q179" s="184"/>
      <c r="R179" s="184"/>
      <c r="S179" s="184"/>
      <c r="T179" s="184"/>
      <c r="U179" s="184"/>
      <c r="V179" s="184"/>
      <c r="W179" s="184"/>
      <c r="X179" s="184"/>
      <c r="Y179" s="184"/>
      <c r="Z179" s="184"/>
      <c r="AA179" s="184"/>
    </row>
    <row r="180" spans="1:27" ht="15.75" customHeight="1">
      <c r="A180" s="184"/>
      <c r="B180" s="184"/>
      <c r="C180" s="184"/>
      <c r="D180" s="184"/>
      <c r="E180" s="184"/>
      <c r="F180" s="184"/>
      <c r="G180" s="184"/>
      <c r="H180" s="181"/>
      <c r="I180" s="181"/>
      <c r="J180" s="184"/>
      <c r="K180" s="184"/>
      <c r="L180" s="184"/>
      <c r="M180" s="184"/>
      <c r="N180" s="184"/>
      <c r="O180" s="184"/>
      <c r="P180" s="184"/>
      <c r="Q180" s="184"/>
      <c r="R180" s="184"/>
      <c r="S180" s="184"/>
      <c r="T180" s="184"/>
      <c r="U180" s="184"/>
      <c r="V180" s="184"/>
      <c r="W180" s="184"/>
      <c r="X180" s="184"/>
      <c r="Y180" s="184"/>
      <c r="Z180" s="184"/>
      <c r="AA180" s="184"/>
    </row>
    <row r="181" spans="1:27" ht="15.75" customHeight="1">
      <c r="A181" s="184"/>
      <c r="B181" s="184"/>
      <c r="C181" s="184"/>
      <c r="D181" s="184"/>
      <c r="E181" s="184"/>
      <c r="F181" s="184"/>
      <c r="G181" s="184"/>
      <c r="H181" s="181"/>
      <c r="I181" s="181"/>
      <c r="J181" s="184"/>
      <c r="K181" s="184"/>
      <c r="L181" s="184"/>
      <c r="M181" s="184"/>
      <c r="N181" s="184"/>
      <c r="O181" s="184"/>
      <c r="P181" s="184"/>
      <c r="Q181" s="184"/>
      <c r="R181" s="184"/>
      <c r="S181" s="184"/>
      <c r="T181" s="184"/>
      <c r="U181" s="184"/>
      <c r="V181" s="184"/>
      <c r="W181" s="184"/>
      <c r="X181" s="184"/>
      <c r="Y181" s="184"/>
      <c r="Z181" s="184"/>
      <c r="AA181" s="184"/>
    </row>
    <row r="182" spans="1:27" ht="15.75" customHeight="1">
      <c r="A182" s="184"/>
      <c r="B182" s="184"/>
      <c r="C182" s="184"/>
      <c r="D182" s="184"/>
      <c r="E182" s="184"/>
      <c r="F182" s="184"/>
      <c r="G182" s="184"/>
      <c r="H182" s="181"/>
      <c r="I182" s="181"/>
      <c r="J182" s="184"/>
      <c r="K182" s="184"/>
      <c r="L182" s="184"/>
      <c r="M182" s="184"/>
      <c r="N182" s="184"/>
      <c r="O182" s="184"/>
      <c r="P182" s="184"/>
      <c r="Q182" s="184"/>
      <c r="R182" s="184"/>
      <c r="S182" s="184"/>
      <c r="T182" s="184"/>
      <c r="U182" s="184"/>
      <c r="V182" s="184"/>
      <c r="W182" s="184"/>
      <c r="X182" s="184"/>
      <c r="Y182" s="184"/>
      <c r="Z182" s="184"/>
      <c r="AA182" s="184"/>
    </row>
    <row r="183" spans="1:27" ht="15.75" customHeight="1">
      <c r="A183" s="184"/>
      <c r="B183" s="184"/>
      <c r="C183" s="184"/>
      <c r="D183" s="184"/>
      <c r="E183" s="184"/>
      <c r="F183" s="184"/>
      <c r="G183" s="184"/>
      <c r="H183" s="181"/>
      <c r="I183" s="181"/>
      <c r="J183" s="184"/>
      <c r="K183" s="184"/>
      <c r="L183" s="184"/>
      <c r="M183" s="184"/>
      <c r="N183" s="184"/>
      <c r="O183" s="184"/>
      <c r="P183" s="184"/>
      <c r="Q183" s="184"/>
      <c r="R183" s="184"/>
      <c r="S183" s="184"/>
      <c r="T183" s="184"/>
      <c r="U183" s="184"/>
      <c r="V183" s="184"/>
      <c r="W183" s="184"/>
      <c r="X183" s="184"/>
      <c r="Y183" s="184"/>
      <c r="Z183" s="184"/>
      <c r="AA183" s="184"/>
    </row>
    <row r="184" spans="1:27" ht="15.75" customHeight="1">
      <c r="A184" s="184"/>
      <c r="B184" s="184"/>
      <c r="C184" s="184"/>
      <c r="D184" s="184"/>
      <c r="E184" s="184"/>
      <c r="F184" s="184"/>
      <c r="G184" s="184"/>
      <c r="H184" s="181"/>
      <c r="I184" s="181"/>
      <c r="J184" s="184"/>
      <c r="K184" s="184"/>
      <c r="L184" s="184"/>
      <c r="M184" s="184"/>
      <c r="N184" s="184"/>
      <c r="O184" s="184"/>
      <c r="P184" s="184"/>
      <c r="Q184" s="184"/>
      <c r="R184" s="184"/>
      <c r="S184" s="184"/>
      <c r="T184" s="184"/>
      <c r="U184" s="184"/>
      <c r="V184" s="184"/>
      <c r="W184" s="184"/>
      <c r="X184" s="184"/>
      <c r="Y184" s="184"/>
      <c r="Z184" s="184"/>
      <c r="AA184" s="184"/>
    </row>
    <row r="185" spans="1:27" ht="15.75" customHeight="1">
      <c r="A185" s="184"/>
      <c r="B185" s="184"/>
      <c r="C185" s="184"/>
      <c r="D185" s="184"/>
      <c r="E185" s="184"/>
      <c r="F185" s="184"/>
      <c r="G185" s="184"/>
      <c r="H185" s="181"/>
      <c r="I185" s="181"/>
      <c r="J185" s="184"/>
      <c r="K185" s="184"/>
      <c r="L185" s="184"/>
      <c r="M185" s="184"/>
      <c r="N185" s="184"/>
      <c r="O185" s="184"/>
      <c r="P185" s="184"/>
      <c r="Q185" s="184"/>
      <c r="R185" s="184"/>
      <c r="S185" s="184"/>
      <c r="T185" s="184"/>
      <c r="U185" s="184"/>
      <c r="V185" s="184"/>
      <c r="W185" s="184"/>
      <c r="X185" s="184"/>
      <c r="Y185" s="184"/>
      <c r="Z185" s="184"/>
      <c r="AA185" s="184"/>
    </row>
    <row r="186" spans="1:27" ht="15.75" customHeight="1">
      <c r="A186" s="184"/>
      <c r="B186" s="184"/>
      <c r="C186" s="184"/>
      <c r="D186" s="184"/>
      <c r="E186" s="184"/>
      <c r="F186" s="184"/>
      <c r="G186" s="184"/>
      <c r="H186" s="181"/>
      <c r="I186" s="181"/>
      <c r="J186" s="184"/>
      <c r="K186" s="184"/>
      <c r="L186" s="184"/>
      <c r="M186" s="184"/>
      <c r="N186" s="184"/>
      <c r="O186" s="184"/>
      <c r="P186" s="184"/>
      <c r="Q186" s="184"/>
      <c r="R186" s="184"/>
      <c r="S186" s="184"/>
      <c r="T186" s="184"/>
      <c r="U186" s="184"/>
      <c r="V186" s="184"/>
      <c r="W186" s="184"/>
      <c r="X186" s="184"/>
      <c r="Y186" s="184"/>
      <c r="Z186" s="184"/>
      <c r="AA186" s="184"/>
    </row>
    <row r="187" spans="1:27" ht="15.75" customHeight="1">
      <c r="A187" s="184"/>
      <c r="B187" s="184"/>
      <c r="C187" s="184"/>
      <c r="D187" s="184"/>
      <c r="E187" s="184"/>
      <c r="F187" s="184"/>
      <c r="G187" s="184"/>
      <c r="H187" s="181"/>
      <c r="I187" s="181"/>
      <c r="J187" s="184"/>
      <c r="K187" s="184"/>
      <c r="L187" s="184"/>
      <c r="M187" s="184"/>
      <c r="N187" s="184"/>
      <c r="O187" s="184"/>
      <c r="P187" s="184"/>
      <c r="Q187" s="184"/>
      <c r="R187" s="184"/>
      <c r="S187" s="184"/>
      <c r="T187" s="184"/>
      <c r="U187" s="184"/>
      <c r="V187" s="184"/>
      <c r="W187" s="184"/>
      <c r="X187" s="184"/>
      <c r="Y187" s="184"/>
      <c r="Z187" s="184"/>
      <c r="AA187" s="184"/>
    </row>
    <row r="188" spans="1:27" ht="15.75" customHeight="1">
      <c r="A188" s="184"/>
      <c r="B188" s="184"/>
      <c r="C188" s="184"/>
      <c r="D188" s="184"/>
      <c r="E188" s="184"/>
      <c r="F188" s="184"/>
      <c r="G188" s="184"/>
      <c r="H188" s="181"/>
      <c r="I188" s="181"/>
      <c r="J188" s="184"/>
      <c r="K188" s="184"/>
      <c r="L188" s="184"/>
      <c r="M188" s="184"/>
      <c r="N188" s="184"/>
      <c r="O188" s="184"/>
      <c r="P188" s="184"/>
      <c r="Q188" s="184"/>
      <c r="R188" s="184"/>
      <c r="S188" s="184"/>
      <c r="T188" s="184"/>
      <c r="U188" s="184"/>
      <c r="V188" s="184"/>
      <c r="W188" s="184"/>
      <c r="X188" s="184"/>
      <c r="Y188" s="184"/>
      <c r="Z188" s="184"/>
      <c r="AA188" s="184"/>
    </row>
    <row r="189" spans="1:27" ht="15.75" customHeight="1">
      <c r="A189" s="184"/>
      <c r="B189" s="184"/>
      <c r="C189" s="184"/>
      <c r="D189" s="184"/>
      <c r="E189" s="184"/>
      <c r="F189" s="184"/>
      <c r="G189" s="184"/>
      <c r="H189" s="181"/>
      <c r="I189" s="181"/>
      <c r="J189" s="184"/>
      <c r="K189" s="184"/>
      <c r="L189" s="184"/>
      <c r="M189" s="184"/>
      <c r="N189" s="184"/>
      <c r="O189" s="184"/>
      <c r="P189" s="184"/>
      <c r="Q189" s="184"/>
      <c r="R189" s="184"/>
      <c r="S189" s="184"/>
      <c r="T189" s="184"/>
      <c r="U189" s="184"/>
      <c r="V189" s="184"/>
      <c r="W189" s="184"/>
      <c r="X189" s="184"/>
      <c r="Y189" s="184"/>
      <c r="Z189" s="184"/>
      <c r="AA189" s="184"/>
    </row>
    <row r="190" spans="1:27" ht="15.75" customHeight="1">
      <c r="A190" s="184"/>
      <c r="B190" s="184"/>
      <c r="C190" s="184"/>
      <c r="D190" s="184"/>
      <c r="E190" s="184"/>
      <c r="F190" s="184"/>
      <c r="G190" s="184"/>
      <c r="H190" s="181"/>
      <c r="I190" s="181"/>
      <c r="J190" s="184"/>
      <c r="K190" s="184"/>
      <c r="L190" s="184"/>
      <c r="M190" s="184"/>
      <c r="N190" s="184"/>
      <c r="O190" s="184"/>
      <c r="P190" s="184"/>
      <c r="Q190" s="184"/>
      <c r="R190" s="184"/>
      <c r="S190" s="184"/>
      <c r="T190" s="184"/>
      <c r="U190" s="184"/>
      <c r="V190" s="184"/>
      <c r="W190" s="184"/>
      <c r="X190" s="184"/>
      <c r="Y190" s="184"/>
      <c r="Z190" s="184"/>
      <c r="AA190" s="184"/>
    </row>
    <row r="191" spans="1:27" ht="15.75" customHeight="1">
      <c r="A191" s="184"/>
      <c r="B191" s="184"/>
      <c r="C191" s="184"/>
      <c r="D191" s="184"/>
      <c r="E191" s="184"/>
      <c r="F191" s="184"/>
      <c r="G191" s="184"/>
      <c r="H191" s="181"/>
      <c r="I191" s="181"/>
      <c r="J191" s="184"/>
      <c r="K191" s="184"/>
      <c r="L191" s="184"/>
      <c r="M191" s="184"/>
      <c r="N191" s="184"/>
      <c r="O191" s="184"/>
      <c r="P191" s="184"/>
      <c r="Q191" s="184"/>
      <c r="R191" s="184"/>
      <c r="S191" s="184"/>
      <c r="T191" s="184"/>
      <c r="U191" s="184"/>
      <c r="V191" s="184"/>
      <c r="W191" s="184"/>
      <c r="X191" s="184"/>
      <c r="Y191" s="184"/>
      <c r="Z191" s="184"/>
      <c r="AA191" s="184"/>
    </row>
    <row r="192" spans="1:27" ht="15.75" customHeight="1">
      <c r="A192" s="184"/>
      <c r="B192" s="184"/>
      <c r="C192" s="184"/>
      <c r="D192" s="184"/>
      <c r="E192" s="184"/>
      <c r="F192" s="184"/>
      <c r="G192" s="184"/>
      <c r="H192" s="181"/>
      <c r="I192" s="181"/>
      <c r="J192" s="184"/>
      <c r="K192" s="184"/>
      <c r="L192" s="184"/>
      <c r="M192" s="184"/>
      <c r="N192" s="184"/>
      <c r="O192" s="184"/>
      <c r="P192" s="184"/>
      <c r="Q192" s="184"/>
      <c r="R192" s="184"/>
      <c r="S192" s="184"/>
      <c r="T192" s="184"/>
      <c r="U192" s="184"/>
      <c r="V192" s="184"/>
      <c r="W192" s="184"/>
      <c r="X192" s="184"/>
      <c r="Y192" s="184"/>
      <c r="Z192" s="184"/>
      <c r="AA192" s="184"/>
    </row>
    <row r="193" spans="1:27" ht="15.75" customHeight="1">
      <c r="A193" s="184"/>
      <c r="B193" s="184"/>
      <c r="C193" s="184"/>
      <c r="D193" s="184"/>
      <c r="E193" s="184"/>
      <c r="F193" s="184"/>
      <c r="G193" s="184"/>
      <c r="H193" s="181"/>
      <c r="I193" s="181"/>
      <c r="J193" s="184"/>
      <c r="K193" s="184"/>
      <c r="L193" s="184"/>
      <c r="M193" s="184"/>
      <c r="N193" s="184"/>
      <c r="O193" s="184"/>
      <c r="P193" s="184"/>
      <c r="Q193" s="184"/>
      <c r="R193" s="184"/>
      <c r="S193" s="184"/>
      <c r="T193" s="184"/>
      <c r="U193" s="184"/>
      <c r="V193" s="184"/>
      <c r="W193" s="184"/>
      <c r="X193" s="184"/>
      <c r="Y193" s="184"/>
      <c r="Z193" s="184"/>
      <c r="AA193" s="184"/>
    </row>
    <row r="194" spans="1:27" ht="15.75" customHeight="1">
      <c r="A194" s="184"/>
      <c r="B194" s="184"/>
      <c r="C194" s="184"/>
      <c r="D194" s="184"/>
      <c r="E194" s="184"/>
      <c r="F194" s="184"/>
      <c r="G194" s="184"/>
      <c r="H194" s="181"/>
      <c r="I194" s="181"/>
      <c r="J194" s="184"/>
      <c r="K194" s="184"/>
      <c r="L194" s="184"/>
      <c r="M194" s="184"/>
      <c r="N194" s="184"/>
      <c r="O194" s="184"/>
      <c r="P194" s="184"/>
      <c r="Q194" s="184"/>
      <c r="R194" s="184"/>
      <c r="S194" s="184"/>
      <c r="T194" s="184"/>
      <c r="U194" s="184"/>
      <c r="V194" s="184"/>
      <c r="W194" s="184"/>
      <c r="X194" s="184"/>
      <c r="Y194" s="184"/>
      <c r="Z194" s="184"/>
      <c r="AA194" s="184"/>
    </row>
    <row r="195" spans="1:27" ht="15.75" customHeight="1">
      <c r="A195" s="184"/>
      <c r="B195" s="184"/>
      <c r="C195" s="184"/>
      <c r="D195" s="184"/>
      <c r="E195" s="184"/>
      <c r="F195" s="184"/>
      <c r="G195" s="184"/>
      <c r="H195" s="181"/>
      <c r="I195" s="181"/>
      <c r="J195" s="184"/>
      <c r="K195" s="184"/>
      <c r="L195" s="184"/>
      <c r="M195" s="184"/>
      <c r="N195" s="184"/>
      <c r="O195" s="184"/>
      <c r="P195" s="184"/>
      <c r="Q195" s="184"/>
      <c r="R195" s="184"/>
      <c r="S195" s="184"/>
      <c r="T195" s="184"/>
      <c r="U195" s="184"/>
      <c r="V195" s="184"/>
      <c r="W195" s="184"/>
      <c r="X195" s="184"/>
      <c r="Y195" s="184"/>
      <c r="Z195" s="184"/>
      <c r="AA195" s="184"/>
    </row>
    <row r="196" spans="1:27" ht="15.75" customHeight="1">
      <c r="A196" s="184"/>
      <c r="B196" s="184"/>
      <c r="C196" s="184"/>
      <c r="D196" s="184"/>
      <c r="E196" s="184"/>
      <c r="F196" s="184"/>
      <c r="G196" s="184"/>
      <c r="H196" s="181"/>
      <c r="I196" s="181"/>
      <c r="J196" s="184"/>
      <c r="K196" s="184"/>
      <c r="L196" s="184"/>
      <c r="M196" s="184"/>
      <c r="N196" s="184"/>
      <c r="O196" s="184"/>
      <c r="P196" s="184"/>
      <c r="Q196" s="184"/>
      <c r="R196" s="184"/>
      <c r="S196" s="184"/>
      <c r="T196" s="184"/>
      <c r="U196" s="184"/>
      <c r="V196" s="184"/>
      <c r="W196" s="184"/>
      <c r="X196" s="184"/>
      <c r="Y196" s="184"/>
      <c r="Z196" s="184"/>
      <c r="AA196" s="184"/>
    </row>
    <row r="197" spans="1:27" ht="15.75" customHeight="1">
      <c r="A197" s="184"/>
      <c r="B197" s="184"/>
      <c r="C197" s="184"/>
      <c r="D197" s="184"/>
      <c r="E197" s="184"/>
      <c r="F197" s="184"/>
      <c r="G197" s="184"/>
      <c r="H197" s="181"/>
      <c r="I197" s="181"/>
      <c r="J197" s="184"/>
      <c r="K197" s="184"/>
      <c r="L197" s="184"/>
      <c r="M197" s="184"/>
      <c r="N197" s="184"/>
      <c r="O197" s="184"/>
      <c r="P197" s="184"/>
      <c r="Q197" s="184"/>
      <c r="R197" s="184"/>
      <c r="S197" s="184"/>
      <c r="T197" s="184"/>
      <c r="U197" s="184"/>
      <c r="V197" s="184"/>
      <c r="W197" s="184"/>
      <c r="X197" s="184"/>
      <c r="Y197" s="184"/>
      <c r="Z197" s="184"/>
      <c r="AA197" s="184"/>
    </row>
    <row r="198" spans="1:27" ht="15.75" customHeight="1">
      <c r="A198" s="184"/>
      <c r="B198" s="184"/>
      <c r="C198" s="184"/>
      <c r="D198" s="184"/>
      <c r="E198" s="184"/>
      <c r="F198" s="184"/>
      <c r="G198" s="184"/>
      <c r="H198" s="181"/>
      <c r="I198" s="181"/>
      <c r="J198" s="184"/>
      <c r="K198" s="184"/>
      <c r="L198" s="184"/>
      <c r="M198" s="184"/>
      <c r="N198" s="184"/>
      <c r="O198" s="184"/>
      <c r="P198" s="184"/>
      <c r="Q198" s="184"/>
      <c r="R198" s="184"/>
      <c r="S198" s="184"/>
      <c r="T198" s="184"/>
      <c r="U198" s="184"/>
      <c r="V198" s="184"/>
      <c r="W198" s="184"/>
      <c r="X198" s="184"/>
      <c r="Y198" s="184"/>
      <c r="Z198" s="184"/>
      <c r="AA198" s="184"/>
    </row>
    <row r="199" spans="1:27" ht="15.75" customHeight="1">
      <c r="A199" s="184"/>
      <c r="B199" s="184"/>
      <c r="C199" s="184"/>
      <c r="D199" s="184"/>
      <c r="E199" s="184"/>
      <c r="F199" s="184"/>
      <c r="G199" s="184"/>
      <c r="H199" s="181"/>
      <c r="I199" s="181"/>
      <c r="J199" s="184"/>
      <c r="K199" s="184"/>
      <c r="L199" s="184"/>
      <c r="M199" s="184"/>
      <c r="N199" s="184"/>
      <c r="O199" s="184"/>
      <c r="P199" s="184"/>
      <c r="Q199" s="184"/>
      <c r="R199" s="184"/>
      <c r="S199" s="184"/>
      <c r="T199" s="184"/>
      <c r="U199" s="184"/>
      <c r="V199" s="184"/>
      <c r="W199" s="184"/>
      <c r="X199" s="184"/>
      <c r="Y199" s="184"/>
      <c r="Z199" s="184"/>
      <c r="AA199" s="184"/>
    </row>
    <row r="200" spans="1:27" ht="15.75" customHeight="1">
      <c r="A200" s="184"/>
      <c r="B200" s="184"/>
      <c r="C200" s="184"/>
      <c r="D200" s="184"/>
      <c r="E200" s="184"/>
      <c r="F200" s="184"/>
      <c r="G200" s="184"/>
      <c r="H200" s="181"/>
      <c r="I200" s="181"/>
      <c r="J200" s="184"/>
      <c r="K200" s="184"/>
      <c r="L200" s="184"/>
      <c r="M200" s="184"/>
      <c r="N200" s="184"/>
      <c r="O200" s="184"/>
      <c r="P200" s="184"/>
      <c r="Q200" s="184"/>
      <c r="R200" s="184"/>
      <c r="S200" s="184"/>
      <c r="T200" s="184"/>
      <c r="U200" s="184"/>
      <c r="V200" s="184"/>
      <c r="W200" s="184"/>
      <c r="X200" s="184"/>
      <c r="Y200" s="184"/>
      <c r="Z200" s="184"/>
      <c r="AA200" s="184"/>
    </row>
    <row r="201" spans="1:27" ht="15.75" customHeight="1">
      <c r="A201" s="184"/>
      <c r="B201" s="184"/>
      <c r="C201" s="184"/>
      <c r="D201" s="184"/>
      <c r="E201" s="184"/>
      <c r="F201" s="184"/>
      <c r="G201" s="184"/>
      <c r="H201" s="181"/>
      <c r="I201" s="181"/>
      <c r="J201" s="184"/>
      <c r="K201" s="184"/>
      <c r="L201" s="184"/>
      <c r="M201" s="184"/>
      <c r="N201" s="184"/>
      <c r="O201" s="184"/>
      <c r="P201" s="184"/>
      <c r="Q201" s="184"/>
      <c r="R201" s="184"/>
      <c r="S201" s="184"/>
      <c r="T201" s="184"/>
      <c r="U201" s="184"/>
      <c r="V201" s="184"/>
      <c r="W201" s="184"/>
      <c r="X201" s="184"/>
      <c r="Y201" s="184"/>
      <c r="Z201" s="184"/>
      <c r="AA201" s="184"/>
    </row>
    <row r="202" spans="1:27" ht="15.75" customHeight="1">
      <c r="A202" s="184"/>
      <c r="B202" s="184"/>
      <c r="C202" s="184"/>
      <c r="D202" s="184"/>
      <c r="E202" s="184"/>
      <c r="F202" s="184"/>
      <c r="G202" s="184"/>
      <c r="H202" s="181"/>
      <c r="I202" s="181"/>
      <c r="J202" s="184"/>
      <c r="K202" s="184"/>
      <c r="L202" s="184"/>
      <c r="M202" s="184"/>
      <c r="N202" s="184"/>
      <c r="O202" s="184"/>
      <c r="P202" s="184"/>
      <c r="Q202" s="184"/>
      <c r="R202" s="184"/>
      <c r="S202" s="184"/>
      <c r="T202" s="184"/>
      <c r="U202" s="184"/>
      <c r="V202" s="184"/>
      <c r="W202" s="184"/>
      <c r="X202" s="184"/>
      <c r="Y202" s="184"/>
      <c r="Z202" s="184"/>
      <c r="AA202" s="184"/>
    </row>
    <row r="203" spans="1:27" ht="15.75" customHeight="1">
      <c r="A203" s="184"/>
      <c r="B203" s="184"/>
      <c r="C203" s="184"/>
      <c r="D203" s="184"/>
      <c r="E203" s="184"/>
      <c r="F203" s="184"/>
      <c r="G203" s="184"/>
      <c r="H203" s="181"/>
      <c r="I203" s="181"/>
      <c r="J203" s="184"/>
      <c r="K203" s="184"/>
      <c r="L203" s="184"/>
      <c r="M203" s="184"/>
      <c r="N203" s="184"/>
      <c r="O203" s="184"/>
      <c r="P203" s="184"/>
      <c r="Q203" s="184"/>
      <c r="R203" s="184"/>
      <c r="S203" s="184"/>
      <c r="T203" s="184"/>
      <c r="U203" s="184"/>
      <c r="V203" s="184"/>
      <c r="W203" s="184"/>
      <c r="X203" s="184"/>
      <c r="Y203" s="184"/>
      <c r="Z203" s="184"/>
      <c r="AA203" s="184"/>
    </row>
    <row r="204" spans="1:27" ht="15.75" customHeight="1">
      <c r="A204" s="184"/>
      <c r="B204" s="184"/>
      <c r="C204" s="184"/>
      <c r="D204" s="184"/>
      <c r="E204" s="184"/>
      <c r="F204" s="184"/>
      <c r="G204" s="184"/>
      <c r="H204" s="181"/>
      <c r="I204" s="181"/>
      <c r="J204" s="184"/>
      <c r="K204" s="184"/>
      <c r="L204" s="184"/>
      <c r="M204" s="184"/>
      <c r="N204" s="184"/>
      <c r="O204" s="184"/>
      <c r="P204" s="184"/>
      <c r="Q204" s="184"/>
      <c r="R204" s="184"/>
      <c r="S204" s="184"/>
      <c r="T204" s="184"/>
      <c r="U204" s="184"/>
      <c r="V204" s="184"/>
      <c r="W204" s="184"/>
      <c r="X204" s="184"/>
      <c r="Y204" s="184"/>
      <c r="Z204" s="184"/>
      <c r="AA204" s="184"/>
    </row>
    <row r="205" spans="1:27" ht="15.75" customHeight="1">
      <c r="A205" s="184"/>
      <c r="B205" s="184"/>
      <c r="C205" s="184"/>
      <c r="D205" s="184"/>
      <c r="E205" s="184"/>
      <c r="F205" s="184"/>
      <c r="G205" s="184"/>
      <c r="H205" s="181"/>
      <c r="I205" s="181"/>
      <c r="J205" s="184"/>
      <c r="K205" s="184"/>
      <c r="L205" s="184"/>
      <c r="M205" s="184"/>
      <c r="N205" s="184"/>
      <c r="O205" s="184"/>
      <c r="P205" s="184"/>
      <c r="Q205" s="184"/>
      <c r="R205" s="184"/>
      <c r="S205" s="184"/>
      <c r="T205" s="184"/>
      <c r="U205" s="184"/>
      <c r="V205" s="184"/>
      <c r="W205" s="184"/>
      <c r="X205" s="184"/>
      <c r="Y205" s="184"/>
      <c r="Z205" s="184"/>
      <c r="AA205" s="184"/>
    </row>
    <row r="206" spans="1:27" ht="15.75" customHeight="1">
      <c r="A206" s="184"/>
      <c r="B206" s="184"/>
      <c r="C206" s="184"/>
      <c r="D206" s="184"/>
      <c r="E206" s="184"/>
      <c r="F206" s="184"/>
      <c r="G206" s="184"/>
      <c r="H206" s="181"/>
      <c r="I206" s="181"/>
      <c r="J206" s="184"/>
      <c r="K206" s="184"/>
      <c r="L206" s="184"/>
      <c r="M206" s="184"/>
      <c r="N206" s="184"/>
      <c r="O206" s="184"/>
      <c r="P206" s="184"/>
      <c r="Q206" s="184"/>
      <c r="R206" s="184"/>
      <c r="S206" s="184"/>
      <c r="T206" s="184"/>
      <c r="U206" s="184"/>
      <c r="V206" s="184"/>
      <c r="W206" s="184"/>
      <c r="X206" s="184"/>
      <c r="Y206" s="184"/>
      <c r="Z206" s="184"/>
      <c r="AA206" s="184"/>
    </row>
    <row r="207" spans="1:27" ht="15.75" customHeight="1">
      <c r="A207" s="184"/>
      <c r="B207" s="184"/>
      <c r="C207" s="184"/>
      <c r="D207" s="184"/>
      <c r="E207" s="184"/>
      <c r="F207" s="184"/>
      <c r="G207" s="184"/>
      <c r="H207" s="181"/>
      <c r="I207" s="181"/>
      <c r="J207" s="184"/>
      <c r="K207" s="184"/>
      <c r="L207" s="184"/>
      <c r="M207" s="184"/>
      <c r="N207" s="184"/>
      <c r="O207" s="184"/>
      <c r="P207" s="184"/>
      <c r="Q207" s="184"/>
      <c r="R207" s="184"/>
      <c r="S207" s="184"/>
      <c r="T207" s="184"/>
      <c r="U207" s="184"/>
      <c r="V207" s="184"/>
      <c r="W207" s="184"/>
      <c r="X207" s="184"/>
      <c r="Y207" s="184"/>
      <c r="Z207" s="184"/>
      <c r="AA207" s="184"/>
    </row>
    <row r="208" spans="1:27" ht="15.75" customHeight="1">
      <c r="A208" s="184"/>
      <c r="B208" s="184"/>
      <c r="C208" s="184"/>
      <c r="D208" s="184"/>
      <c r="E208" s="184"/>
      <c r="F208" s="184"/>
      <c r="G208" s="184"/>
      <c r="H208" s="181"/>
      <c r="I208" s="181"/>
      <c r="J208" s="184"/>
      <c r="K208" s="184"/>
      <c r="L208" s="184"/>
      <c r="M208" s="184"/>
      <c r="N208" s="184"/>
      <c r="O208" s="184"/>
      <c r="P208" s="184"/>
      <c r="Q208" s="184"/>
      <c r="R208" s="184"/>
      <c r="S208" s="184"/>
      <c r="T208" s="184"/>
      <c r="U208" s="184"/>
      <c r="V208" s="184"/>
      <c r="W208" s="184"/>
      <c r="X208" s="184"/>
      <c r="Y208" s="184"/>
      <c r="Z208" s="184"/>
      <c r="AA208" s="184"/>
    </row>
    <row r="209" spans="1:27" ht="15.75" customHeight="1">
      <c r="A209" s="184"/>
      <c r="B209" s="184"/>
      <c r="C209" s="184"/>
      <c r="D209" s="184"/>
      <c r="E209" s="184"/>
      <c r="F209" s="184"/>
      <c r="G209" s="184"/>
      <c r="H209" s="181"/>
      <c r="I209" s="181"/>
      <c r="J209" s="184"/>
      <c r="K209" s="184"/>
      <c r="L209" s="184"/>
      <c r="M209" s="184"/>
      <c r="N209" s="184"/>
      <c r="O209" s="184"/>
      <c r="P209" s="184"/>
      <c r="Q209" s="184"/>
      <c r="R209" s="184"/>
      <c r="S209" s="184"/>
      <c r="T209" s="184"/>
      <c r="U209" s="184"/>
      <c r="V209" s="184"/>
      <c r="W209" s="184"/>
      <c r="X209" s="184"/>
      <c r="Y209" s="184"/>
      <c r="Z209" s="184"/>
      <c r="AA209" s="184"/>
    </row>
    <row r="210" spans="1:27" ht="15.75" customHeight="1">
      <c r="A210" s="184"/>
      <c r="B210" s="184"/>
      <c r="C210" s="184"/>
      <c r="D210" s="184"/>
      <c r="E210" s="184"/>
      <c r="F210" s="184"/>
      <c r="G210" s="184"/>
      <c r="H210" s="181"/>
      <c r="I210" s="181"/>
      <c r="J210" s="184"/>
      <c r="K210" s="184"/>
      <c r="L210" s="184"/>
      <c r="M210" s="184"/>
      <c r="N210" s="184"/>
      <c r="O210" s="184"/>
      <c r="P210" s="184"/>
      <c r="Q210" s="184"/>
      <c r="R210" s="184"/>
      <c r="S210" s="184"/>
      <c r="T210" s="184"/>
      <c r="U210" s="184"/>
      <c r="V210" s="184"/>
      <c r="W210" s="184"/>
      <c r="X210" s="184"/>
      <c r="Y210" s="184"/>
      <c r="Z210" s="184"/>
      <c r="AA210" s="184"/>
    </row>
    <row r="211" spans="1:27" ht="15.75" customHeight="1">
      <c r="A211" s="184"/>
      <c r="B211" s="184"/>
      <c r="C211" s="184"/>
      <c r="D211" s="184"/>
      <c r="E211" s="184"/>
      <c r="F211" s="184"/>
      <c r="G211" s="184"/>
      <c r="H211" s="181"/>
      <c r="I211" s="181"/>
      <c r="J211" s="184"/>
      <c r="K211" s="184"/>
      <c r="L211" s="184"/>
      <c r="M211" s="184"/>
      <c r="N211" s="184"/>
      <c r="O211" s="184"/>
      <c r="P211" s="184"/>
      <c r="Q211" s="184"/>
      <c r="R211" s="184"/>
      <c r="S211" s="184"/>
      <c r="T211" s="184"/>
      <c r="U211" s="184"/>
      <c r="V211" s="184"/>
      <c r="W211" s="184"/>
      <c r="X211" s="184"/>
      <c r="Y211" s="184"/>
      <c r="Z211" s="184"/>
      <c r="AA211" s="184"/>
    </row>
    <row r="212" spans="1:27" ht="15.75" customHeight="1">
      <c r="A212" s="184"/>
      <c r="B212" s="184"/>
      <c r="C212" s="184"/>
      <c r="D212" s="184"/>
      <c r="E212" s="184"/>
      <c r="F212" s="184"/>
      <c r="G212" s="184"/>
      <c r="H212" s="181"/>
      <c r="I212" s="181"/>
      <c r="J212" s="184"/>
      <c r="K212" s="184"/>
      <c r="L212" s="184"/>
      <c r="M212" s="184"/>
      <c r="N212" s="184"/>
      <c r="O212" s="184"/>
      <c r="P212" s="184"/>
      <c r="Q212" s="184"/>
      <c r="R212" s="184"/>
      <c r="S212" s="184"/>
      <c r="T212" s="184"/>
      <c r="U212" s="184"/>
      <c r="V212" s="184"/>
      <c r="W212" s="184"/>
      <c r="X212" s="184"/>
      <c r="Y212" s="184"/>
      <c r="Z212" s="184"/>
      <c r="AA212" s="184"/>
    </row>
    <row r="213" spans="1:27" ht="15.75" customHeight="1">
      <c r="A213" s="184"/>
      <c r="B213" s="184"/>
      <c r="C213" s="184"/>
      <c r="D213" s="184"/>
      <c r="E213" s="184"/>
      <c r="F213" s="184"/>
      <c r="G213" s="184"/>
      <c r="H213" s="181"/>
      <c r="I213" s="181"/>
      <c r="J213" s="184"/>
      <c r="K213" s="184"/>
      <c r="L213" s="184"/>
      <c r="M213" s="184"/>
      <c r="N213" s="184"/>
      <c r="O213" s="184"/>
      <c r="P213" s="184"/>
      <c r="Q213" s="184"/>
      <c r="R213" s="184"/>
      <c r="S213" s="184"/>
      <c r="T213" s="184"/>
      <c r="U213" s="184"/>
      <c r="V213" s="184"/>
      <c r="W213" s="184"/>
      <c r="X213" s="184"/>
      <c r="Y213" s="184"/>
      <c r="Z213" s="184"/>
      <c r="AA213" s="184"/>
    </row>
    <row r="214" spans="1:27" ht="15.75" customHeight="1">
      <c r="A214" s="184"/>
      <c r="B214" s="184"/>
      <c r="C214" s="184"/>
      <c r="D214" s="184"/>
      <c r="E214" s="184"/>
      <c r="F214" s="184"/>
      <c r="G214" s="184"/>
      <c r="H214" s="181"/>
      <c r="I214" s="181"/>
      <c r="J214" s="184"/>
      <c r="K214" s="184"/>
      <c r="L214" s="184"/>
      <c r="M214" s="184"/>
      <c r="N214" s="184"/>
      <c r="O214" s="184"/>
      <c r="P214" s="184"/>
      <c r="Q214" s="184"/>
      <c r="R214" s="184"/>
      <c r="S214" s="184"/>
      <c r="T214" s="184"/>
      <c r="U214" s="184"/>
      <c r="V214" s="184"/>
      <c r="W214" s="184"/>
      <c r="X214" s="184"/>
      <c r="Y214" s="184"/>
      <c r="Z214" s="184"/>
      <c r="AA214" s="184"/>
    </row>
    <row r="215" spans="1:27" ht="15.75" customHeight="1">
      <c r="A215" s="184"/>
      <c r="B215" s="184"/>
      <c r="C215" s="184"/>
      <c r="D215" s="184"/>
      <c r="E215" s="184"/>
      <c r="F215" s="184"/>
      <c r="G215" s="184"/>
      <c r="H215" s="181"/>
      <c r="I215" s="181"/>
      <c r="J215" s="184"/>
      <c r="K215" s="184"/>
      <c r="L215" s="184"/>
      <c r="M215" s="184"/>
      <c r="N215" s="184"/>
      <c r="O215" s="184"/>
      <c r="P215" s="184"/>
      <c r="Q215" s="184"/>
      <c r="R215" s="184"/>
      <c r="S215" s="184"/>
      <c r="T215" s="184"/>
      <c r="U215" s="184"/>
      <c r="V215" s="184"/>
      <c r="W215" s="184"/>
      <c r="X215" s="184"/>
      <c r="Y215" s="184"/>
      <c r="Z215" s="184"/>
      <c r="AA215" s="184"/>
    </row>
    <row r="216" spans="1:27" ht="15.75" customHeight="1">
      <c r="A216" s="184"/>
      <c r="B216" s="184"/>
      <c r="C216" s="184"/>
      <c r="D216" s="184"/>
      <c r="E216" s="184"/>
      <c r="F216" s="184"/>
      <c r="G216" s="184"/>
      <c r="H216" s="181"/>
      <c r="I216" s="181"/>
      <c r="J216" s="184"/>
      <c r="K216" s="184"/>
      <c r="L216" s="184"/>
      <c r="M216" s="184"/>
      <c r="N216" s="184"/>
      <c r="O216" s="184"/>
      <c r="P216" s="184"/>
      <c r="Q216" s="184"/>
      <c r="R216" s="184"/>
      <c r="S216" s="184"/>
      <c r="T216" s="184"/>
      <c r="U216" s="184"/>
      <c r="V216" s="184"/>
      <c r="W216" s="184"/>
      <c r="X216" s="184"/>
      <c r="Y216" s="184"/>
      <c r="Z216" s="184"/>
      <c r="AA216" s="184"/>
    </row>
    <row r="217" spans="1:27" ht="15.75" customHeight="1">
      <c r="A217" s="184"/>
      <c r="B217" s="184"/>
      <c r="C217" s="184"/>
      <c r="D217" s="184"/>
      <c r="E217" s="184"/>
      <c r="F217" s="184"/>
      <c r="G217" s="184"/>
      <c r="H217" s="181"/>
      <c r="I217" s="181"/>
      <c r="J217" s="184"/>
      <c r="K217" s="184"/>
      <c r="L217" s="184"/>
      <c r="M217" s="184"/>
      <c r="N217" s="184"/>
      <c r="O217" s="184"/>
      <c r="P217" s="184"/>
      <c r="Q217" s="184"/>
      <c r="R217" s="184"/>
      <c r="S217" s="184"/>
      <c r="T217" s="184"/>
      <c r="U217" s="184"/>
      <c r="V217" s="184"/>
      <c r="W217" s="184"/>
      <c r="X217" s="184"/>
      <c r="Y217" s="184"/>
      <c r="Z217" s="184"/>
      <c r="AA217" s="184"/>
    </row>
    <row r="218" spans="1:27" ht="15.75" customHeight="1">
      <c r="A218" s="184"/>
      <c r="B218" s="184"/>
      <c r="C218" s="184"/>
      <c r="D218" s="184"/>
      <c r="E218" s="184"/>
      <c r="F218" s="184"/>
      <c r="G218" s="184"/>
      <c r="H218" s="181"/>
      <c r="I218" s="181"/>
      <c r="J218" s="184"/>
      <c r="K218" s="184"/>
      <c r="L218" s="184"/>
      <c r="M218" s="184"/>
      <c r="N218" s="184"/>
      <c r="O218" s="184"/>
      <c r="P218" s="184"/>
      <c r="Q218" s="184"/>
      <c r="R218" s="184"/>
      <c r="S218" s="184"/>
      <c r="T218" s="184"/>
      <c r="U218" s="184"/>
      <c r="V218" s="184"/>
      <c r="W218" s="184"/>
      <c r="X218" s="184"/>
      <c r="Y218" s="184"/>
      <c r="Z218" s="184"/>
      <c r="AA218" s="184"/>
    </row>
    <row r="219" spans="1:27" ht="15.75" customHeight="1">
      <c r="A219" s="184"/>
      <c r="B219" s="184"/>
      <c r="C219" s="184"/>
      <c r="D219" s="184"/>
      <c r="E219" s="184"/>
      <c r="F219" s="184"/>
      <c r="G219" s="184"/>
      <c r="H219" s="181"/>
      <c r="I219" s="181"/>
      <c r="J219" s="184"/>
      <c r="K219" s="184"/>
      <c r="L219" s="184"/>
      <c r="M219" s="184"/>
      <c r="N219" s="184"/>
      <c r="O219" s="184"/>
      <c r="P219" s="184"/>
      <c r="Q219" s="184"/>
      <c r="R219" s="184"/>
      <c r="S219" s="184"/>
      <c r="T219" s="184"/>
      <c r="U219" s="184"/>
      <c r="V219" s="184"/>
      <c r="W219" s="184"/>
      <c r="X219" s="184"/>
      <c r="Y219" s="184"/>
      <c r="Z219" s="184"/>
      <c r="AA219" s="184"/>
    </row>
    <row r="220" spans="1:27" ht="15.75" customHeight="1">
      <c r="A220" s="184"/>
      <c r="B220" s="184"/>
      <c r="C220" s="184"/>
      <c r="D220" s="184"/>
      <c r="E220" s="184"/>
      <c r="F220" s="184"/>
      <c r="G220" s="184"/>
      <c r="H220" s="181"/>
      <c r="I220" s="181"/>
      <c r="J220" s="184"/>
      <c r="K220" s="184"/>
      <c r="L220" s="184"/>
      <c r="M220" s="184"/>
      <c r="N220" s="184"/>
      <c r="O220" s="184"/>
      <c r="P220" s="184"/>
      <c r="Q220" s="184"/>
      <c r="R220" s="184"/>
      <c r="S220" s="184"/>
      <c r="T220" s="184"/>
      <c r="U220" s="184"/>
      <c r="V220" s="184"/>
      <c r="W220" s="184"/>
      <c r="X220" s="184"/>
      <c r="Y220" s="184"/>
      <c r="Z220" s="184"/>
      <c r="AA220" s="184"/>
    </row>
    <row r="221" spans="1:27" ht="15.75" customHeight="1">
      <c r="A221" s="184"/>
      <c r="B221" s="184"/>
      <c r="C221" s="184"/>
      <c r="D221" s="184"/>
      <c r="E221" s="184"/>
      <c r="F221" s="184"/>
      <c r="G221" s="184"/>
      <c r="H221" s="181"/>
      <c r="I221" s="181"/>
      <c r="J221" s="184"/>
      <c r="K221" s="184"/>
      <c r="L221" s="184"/>
      <c r="M221" s="184"/>
      <c r="N221" s="184"/>
      <c r="O221" s="184"/>
      <c r="P221" s="184"/>
      <c r="Q221" s="184"/>
      <c r="R221" s="184"/>
      <c r="S221" s="184"/>
      <c r="T221" s="184"/>
      <c r="U221" s="184"/>
      <c r="V221" s="184"/>
      <c r="W221" s="184"/>
      <c r="X221" s="184"/>
      <c r="Y221" s="184"/>
      <c r="Z221" s="184"/>
      <c r="AA221" s="184"/>
    </row>
    <row r="222" spans="1:27" ht="15.75" customHeight="1">
      <c r="A222" s="184"/>
      <c r="B222" s="184"/>
      <c r="C222" s="184"/>
      <c r="D222" s="184"/>
      <c r="E222" s="184"/>
      <c r="F222" s="184"/>
      <c r="G222" s="184"/>
      <c r="H222" s="181"/>
      <c r="I222" s="181"/>
      <c r="J222" s="184"/>
      <c r="K222" s="184"/>
      <c r="L222" s="184"/>
      <c r="M222" s="184"/>
      <c r="N222" s="184"/>
      <c r="O222" s="184"/>
      <c r="P222" s="184"/>
      <c r="Q222" s="184"/>
      <c r="R222" s="184"/>
      <c r="S222" s="184"/>
      <c r="T222" s="184"/>
      <c r="U222" s="184"/>
      <c r="V222" s="184"/>
      <c r="W222" s="184"/>
      <c r="X222" s="184"/>
      <c r="Y222" s="184"/>
      <c r="Z222" s="184"/>
      <c r="AA222" s="184"/>
    </row>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K9:N9"/>
    <mergeCell ref="K10:N10"/>
    <mergeCell ref="K11:N11"/>
    <mergeCell ref="K12:N12"/>
    <mergeCell ref="G14:I14"/>
    <mergeCell ref="E15:F15"/>
    <mergeCell ref="E16:F16"/>
    <mergeCell ref="H19:I19"/>
    <mergeCell ref="B1:G1"/>
    <mergeCell ref="B2:G2"/>
    <mergeCell ref="A3:A4"/>
    <mergeCell ref="B3:G4"/>
    <mergeCell ref="C7:F7"/>
    <mergeCell ref="G7:J7"/>
    <mergeCell ref="K7:N8"/>
  </mergeCells>
  <printOptions horizontalCentered="1" verticalCentered="1"/>
  <pageMargins left="0.70866141732283472" right="0.70866141732283472" top="0.74803149606299213" bottom="0.74803149606299213"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F2F2"/>
    <outlinePr summaryBelow="0" summaryRight="0"/>
    <pageSetUpPr fitToPage="1"/>
  </sheetPr>
  <dimension ref="A1:AA1000"/>
  <sheetViews>
    <sheetView workbookViewId="0">
      <pane xSplit="2" topLeftCell="C1" activePane="topRight" state="frozen"/>
      <selection pane="topRight" activeCell="D2" sqref="D2"/>
    </sheetView>
  </sheetViews>
  <sheetFormatPr baseColWidth="10" defaultColWidth="14.42578125" defaultRowHeight="15" customHeight="1"/>
  <cols>
    <col min="1" max="1" width="25.85546875" customWidth="1"/>
    <col min="2" max="2" width="43.7109375" customWidth="1"/>
    <col min="3" max="3" width="14.42578125" customWidth="1"/>
    <col min="4" max="4" width="19.7109375" customWidth="1"/>
    <col min="5" max="5" width="19.85546875" customWidth="1"/>
    <col min="6" max="6" width="34" customWidth="1"/>
    <col min="7" max="8" width="14.42578125" customWidth="1"/>
    <col min="9" max="9" width="18" customWidth="1"/>
    <col min="10" max="10" width="25.140625" customWidth="1"/>
    <col min="11" max="11" width="41" customWidth="1"/>
    <col min="12" max="12" width="14.42578125" customWidth="1"/>
    <col min="13" max="13" width="16.5703125" customWidth="1"/>
    <col min="14" max="14" width="14.42578125" customWidth="1"/>
    <col min="15" max="15" width="18.7109375" customWidth="1"/>
    <col min="16" max="17" width="14.42578125" customWidth="1"/>
    <col min="18" max="18" width="18.42578125" customWidth="1"/>
    <col min="19" max="19" width="44.140625" customWidth="1"/>
    <col min="20" max="27" width="14.42578125" customWidth="1"/>
  </cols>
  <sheetData>
    <row r="1" spans="1:27" ht="66.75" customHeight="1">
      <c r="A1" s="180" t="s">
        <v>8</v>
      </c>
      <c r="B1" s="484" t="str">
        <f>+'02. Capacitación'!A15</f>
        <v>ACTIVIDAD 2.2. Desarrollar capacitaciones en las áreas temáticas propuestas y acompañar técnicamente a cada empresa para su implementación..</v>
      </c>
      <c r="C1" s="485"/>
      <c r="D1" s="485"/>
      <c r="E1" s="485"/>
      <c r="F1" s="485"/>
      <c r="G1" s="486"/>
      <c r="H1" s="181"/>
      <c r="I1" s="181"/>
      <c r="J1" s="182"/>
      <c r="K1" s="232"/>
      <c r="L1" s="184"/>
      <c r="M1" s="185"/>
      <c r="N1" s="184"/>
      <c r="O1" s="184"/>
      <c r="P1" s="184"/>
      <c r="Q1" s="184"/>
      <c r="R1" s="184"/>
      <c r="S1" s="184"/>
      <c r="T1" s="184"/>
      <c r="U1" s="184"/>
      <c r="V1" s="184"/>
      <c r="W1" s="184"/>
      <c r="X1" s="184"/>
      <c r="Y1" s="184"/>
      <c r="Z1" s="184"/>
      <c r="AA1" s="184"/>
    </row>
    <row r="2" spans="1:27" ht="25.5" customHeight="1">
      <c r="A2" s="186" t="s">
        <v>179</v>
      </c>
      <c r="B2" s="487" t="s">
        <v>213</v>
      </c>
      <c r="C2" s="485"/>
      <c r="D2" s="485"/>
      <c r="E2" s="485"/>
      <c r="F2" s="485"/>
      <c r="G2" s="486"/>
      <c r="H2" s="181"/>
      <c r="I2" s="181"/>
      <c r="J2" s="187"/>
      <c r="K2" s="183"/>
      <c r="L2" s="183"/>
      <c r="M2" s="184"/>
      <c r="N2" s="184"/>
      <c r="O2" s="184"/>
      <c r="P2" s="184"/>
      <c r="Q2" s="184"/>
      <c r="R2" s="184"/>
      <c r="S2" s="184"/>
      <c r="T2" s="184"/>
      <c r="U2" s="184"/>
      <c r="V2" s="184"/>
      <c r="W2" s="184"/>
      <c r="X2" s="184"/>
      <c r="Y2" s="184"/>
      <c r="Z2" s="184"/>
      <c r="AA2" s="184"/>
    </row>
    <row r="3" spans="1:27" ht="15.75" customHeight="1">
      <c r="A3" s="465" t="s">
        <v>181</v>
      </c>
      <c r="B3" s="467" t="s">
        <v>214</v>
      </c>
      <c r="C3" s="468"/>
      <c r="D3" s="468"/>
      <c r="E3" s="468"/>
      <c r="F3" s="468"/>
      <c r="G3" s="469"/>
      <c r="H3" s="181"/>
      <c r="I3" s="181"/>
      <c r="J3" s="183"/>
      <c r="K3" s="183"/>
      <c r="L3" s="184"/>
      <c r="M3" s="184"/>
      <c r="N3" s="184"/>
      <c r="O3" s="184"/>
      <c r="P3" s="184"/>
      <c r="Q3" s="184"/>
      <c r="R3" s="184"/>
      <c r="S3" s="184"/>
      <c r="T3" s="184"/>
      <c r="U3" s="184"/>
      <c r="V3" s="184"/>
      <c r="W3" s="184"/>
      <c r="X3" s="184"/>
      <c r="Y3" s="184"/>
      <c r="Z3" s="184"/>
      <c r="AA3" s="184"/>
    </row>
    <row r="4" spans="1:27" ht="15.75" customHeight="1">
      <c r="A4" s="466"/>
      <c r="B4" s="470"/>
      <c r="C4" s="471"/>
      <c r="D4" s="471"/>
      <c r="E4" s="471"/>
      <c r="F4" s="471"/>
      <c r="G4" s="472"/>
      <c r="H4" s="181"/>
      <c r="I4" s="181"/>
      <c r="J4" s="183"/>
      <c r="K4" s="183"/>
      <c r="L4" s="183"/>
      <c r="M4" s="183"/>
      <c r="N4" s="184"/>
      <c r="O4" s="184"/>
      <c r="P4" s="184"/>
      <c r="Q4" s="184"/>
      <c r="R4" s="184"/>
      <c r="S4" s="184"/>
      <c r="T4" s="184"/>
      <c r="U4" s="184"/>
      <c r="V4" s="184"/>
      <c r="W4" s="184"/>
      <c r="X4" s="184"/>
      <c r="Y4" s="184"/>
      <c r="Z4" s="184"/>
      <c r="AA4" s="184"/>
    </row>
    <row r="5" spans="1:27" ht="42" customHeight="1">
      <c r="A5" s="188"/>
      <c r="B5" s="184"/>
      <c r="C5" s="184"/>
      <c r="D5" s="184"/>
      <c r="E5" s="184"/>
      <c r="F5" s="184"/>
      <c r="G5" s="184"/>
      <c r="H5" s="181"/>
      <c r="I5" s="181"/>
      <c r="J5" s="184"/>
      <c r="K5" s="183"/>
      <c r="L5" s="184"/>
      <c r="M5" s="184"/>
      <c r="N5" s="184"/>
      <c r="O5" s="184"/>
      <c r="P5" s="184"/>
      <c r="Q5" s="184"/>
      <c r="R5" s="184"/>
      <c r="S5" s="184"/>
      <c r="T5" s="184"/>
      <c r="U5" s="184"/>
      <c r="V5" s="184"/>
      <c r="W5" s="184"/>
      <c r="X5" s="184"/>
      <c r="Y5" s="184"/>
      <c r="Z5" s="184"/>
      <c r="AA5" s="184"/>
    </row>
    <row r="6" spans="1:27" ht="25.5" customHeight="1">
      <c r="A6" s="189" t="s">
        <v>183</v>
      </c>
      <c r="B6" s="190"/>
      <c r="C6" s="190"/>
      <c r="D6" s="190"/>
      <c r="E6" s="190"/>
      <c r="F6" s="190"/>
      <c r="G6" s="190"/>
      <c r="H6" s="191"/>
      <c r="I6" s="191"/>
      <c r="J6" s="190"/>
      <c r="K6" s="190"/>
      <c r="L6" s="190"/>
      <c r="M6" s="190"/>
      <c r="N6" s="190"/>
      <c r="O6" s="190"/>
      <c r="P6" s="190"/>
      <c r="Q6" s="190"/>
      <c r="R6" s="190"/>
      <c r="S6" s="190"/>
      <c r="T6" s="190"/>
      <c r="U6" s="190"/>
      <c r="V6" s="190"/>
      <c r="W6" s="190"/>
      <c r="X6" s="190"/>
      <c r="Y6" s="190"/>
      <c r="Z6" s="190"/>
      <c r="AA6" s="190"/>
    </row>
    <row r="7" spans="1:27" ht="15.75" customHeight="1">
      <c r="A7" s="192"/>
      <c r="B7" s="192"/>
      <c r="C7" s="473" t="s">
        <v>184</v>
      </c>
      <c r="D7" s="442"/>
      <c r="E7" s="442"/>
      <c r="F7" s="463"/>
      <c r="G7" s="474" t="s">
        <v>185</v>
      </c>
      <c r="H7" s="475"/>
      <c r="I7" s="475"/>
      <c r="J7" s="476"/>
      <c r="K7" s="477" t="s">
        <v>186</v>
      </c>
      <c r="L7" s="478"/>
      <c r="M7" s="478"/>
      <c r="N7" s="479"/>
      <c r="O7" s="1"/>
      <c r="P7" s="1"/>
      <c r="Q7" s="1"/>
      <c r="R7" s="1"/>
      <c r="S7" s="1"/>
      <c r="T7" s="184"/>
      <c r="U7" s="184"/>
      <c r="V7" s="184"/>
      <c r="W7" s="184"/>
      <c r="X7" s="184"/>
      <c r="Y7" s="184"/>
      <c r="Z7" s="184"/>
      <c r="AA7" s="184"/>
    </row>
    <row r="8" spans="1:27" ht="38.25">
      <c r="A8" s="193" t="s">
        <v>187</v>
      </c>
      <c r="B8" s="193" t="s">
        <v>188</v>
      </c>
      <c r="C8" s="194" t="s">
        <v>189</v>
      </c>
      <c r="D8" s="195" t="s">
        <v>190</v>
      </c>
      <c r="E8" s="196" t="s">
        <v>191</v>
      </c>
      <c r="F8" s="197" t="s">
        <v>192</v>
      </c>
      <c r="G8" s="198" t="s">
        <v>193</v>
      </c>
      <c r="H8" s="199" t="s">
        <v>115</v>
      </c>
      <c r="I8" s="199" t="s">
        <v>194</v>
      </c>
      <c r="J8" s="199" t="s">
        <v>81</v>
      </c>
      <c r="K8" s="480"/>
      <c r="L8" s="442"/>
      <c r="M8" s="442"/>
      <c r="N8" s="463"/>
      <c r="O8" s="1"/>
      <c r="P8" s="1"/>
      <c r="Q8" s="1"/>
      <c r="R8" s="1"/>
      <c r="S8" s="1"/>
      <c r="T8" s="184"/>
      <c r="U8" s="184"/>
      <c r="V8" s="184"/>
      <c r="W8" s="184"/>
      <c r="X8" s="184"/>
      <c r="Y8" s="184"/>
      <c r="Z8" s="184"/>
      <c r="AA8" s="184"/>
    </row>
    <row r="9" spans="1:27" ht="96" customHeight="1">
      <c r="A9" s="200" t="s">
        <v>87</v>
      </c>
      <c r="B9" s="201" t="s">
        <v>215</v>
      </c>
      <c r="C9" s="202">
        <v>5</v>
      </c>
      <c r="D9" s="203" t="s">
        <v>210</v>
      </c>
      <c r="E9" s="204">
        <v>5</v>
      </c>
      <c r="F9" s="205">
        <f>+C9</f>
        <v>5</v>
      </c>
      <c r="G9" s="206">
        <f t="shared" ref="G9:G10" si="0">+F9</f>
        <v>5</v>
      </c>
      <c r="H9" s="207" t="str">
        <f>+D9</f>
        <v>meses</v>
      </c>
      <c r="I9" s="207">
        <f>1000000*5.75</f>
        <v>5750000</v>
      </c>
      <c r="J9" s="208">
        <f>I9*G9*C9</f>
        <v>143750000</v>
      </c>
      <c r="K9" s="488" t="s">
        <v>216</v>
      </c>
      <c r="L9" s="444"/>
      <c r="M9" s="444"/>
      <c r="N9" s="440"/>
      <c r="O9" s="209"/>
      <c r="P9" s="1"/>
      <c r="Q9" s="1"/>
      <c r="R9" s="1"/>
      <c r="S9" s="1"/>
      <c r="T9" s="184"/>
      <c r="U9" s="184"/>
      <c r="V9" s="184"/>
      <c r="W9" s="184"/>
      <c r="X9" s="184"/>
      <c r="Y9" s="184"/>
      <c r="Z9" s="184"/>
      <c r="AA9" s="184"/>
    </row>
    <row r="10" spans="1:27" ht="169.5" customHeight="1">
      <c r="A10" s="210" t="s">
        <v>217</v>
      </c>
      <c r="B10" s="201" t="s">
        <v>218</v>
      </c>
      <c r="C10" s="202">
        <f>8+6</f>
        <v>14</v>
      </c>
      <c r="D10" s="203" t="s">
        <v>196</v>
      </c>
      <c r="E10" s="204">
        <v>5</v>
      </c>
      <c r="F10" s="205">
        <f>E10*C10</f>
        <v>70</v>
      </c>
      <c r="G10" s="206">
        <f t="shared" si="0"/>
        <v>70</v>
      </c>
      <c r="H10" s="207" t="s">
        <v>196</v>
      </c>
      <c r="I10" s="207">
        <v>72600</v>
      </c>
      <c r="J10" s="233">
        <f>I10*G10</f>
        <v>5082000</v>
      </c>
      <c r="K10" s="489" t="s">
        <v>219</v>
      </c>
      <c r="L10" s="444"/>
      <c r="M10" s="444"/>
      <c r="N10" s="440"/>
      <c r="O10" s="209"/>
      <c r="P10" s="1"/>
      <c r="Q10" s="1"/>
      <c r="R10" s="1"/>
      <c r="S10" s="1"/>
      <c r="T10" s="184"/>
      <c r="U10" s="184"/>
      <c r="V10" s="184"/>
      <c r="W10" s="184"/>
      <c r="X10" s="184"/>
      <c r="Y10" s="184"/>
      <c r="Z10" s="184"/>
      <c r="AA10" s="184"/>
    </row>
    <row r="11" spans="1:27" ht="23.25" customHeight="1">
      <c r="A11" s="184"/>
      <c r="B11" s="184"/>
      <c r="C11" s="184"/>
      <c r="D11" s="184"/>
      <c r="E11" s="184"/>
      <c r="F11" s="184"/>
      <c r="G11" s="184"/>
      <c r="H11" s="184"/>
      <c r="I11" s="181"/>
      <c r="J11" s="211">
        <f>SUM(J9:J10)</f>
        <v>148832000</v>
      </c>
      <c r="K11" s="490"/>
      <c r="L11" s="491"/>
      <c r="M11" s="491"/>
      <c r="N11" s="491"/>
      <c r="O11" s="1"/>
      <c r="P11" s="1"/>
      <c r="Q11" s="1"/>
      <c r="R11" s="1"/>
      <c r="S11" s="1"/>
      <c r="T11" s="184"/>
      <c r="U11" s="184"/>
      <c r="V11" s="184"/>
      <c r="W11" s="184"/>
      <c r="X11" s="184"/>
      <c r="Y11" s="184"/>
      <c r="Z11" s="184"/>
      <c r="AA11" s="184"/>
    </row>
    <row r="12" spans="1:27" ht="24.75" customHeight="1">
      <c r="A12" s="212" t="s">
        <v>203</v>
      </c>
      <c r="B12" s="213"/>
      <c r="C12" s="213"/>
      <c r="D12" s="213"/>
      <c r="E12" s="213"/>
      <c r="F12" s="213"/>
      <c r="G12" s="213"/>
      <c r="H12" s="214"/>
      <c r="I12" s="214"/>
      <c r="J12" s="213"/>
      <c r="K12" s="213"/>
      <c r="L12" s="213"/>
      <c r="M12" s="213"/>
      <c r="N12" s="213"/>
      <c r="O12" s="215"/>
      <c r="P12" s="213"/>
      <c r="Q12" s="213"/>
      <c r="R12" s="213"/>
      <c r="S12" s="213"/>
      <c r="T12" s="213"/>
      <c r="U12" s="213"/>
      <c r="V12" s="213"/>
      <c r="W12" s="213"/>
      <c r="X12" s="213"/>
      <c r="Y12" s="213"/>
      <c r="Z12" s="213"/>
      <c r="AA12" s="213"/>
    </row>
    <row r="13" spans="1:27" ht="15.75" customHeight="1">
      <c r="A13" s="184"/>
      <c r="B13" s="184"/>
      <c r="C13" s="184"/>
      <c r="D13" s="184"/>
      <c r="E13" s="184"/>
      <c r="F13" s="184"/>
      <c r="G13" s="492" t="s">
        <v>204</v>
      </c>
      <c r="H13" s="493"/>
      <c r="I13" s="494"/>
      <c r="J13" s="184"/>
      <c r="K13" s="184"/>
      <c r="L13" s="184"/>
      <c r="M13" s="184"/>
      <c r="N13" s="184"/>
      <c r="O13" s="184"/>
      <c r="P13" s="184"/>
      <c r="Q13" s="184"/>
      <c r="R13" s="184"/>
      <c r="S13" s="184"/>
      <c r="T13" s="184"/>
      <c r="U13" s="184"/>
      <c r="V13" s="184"/>
      <c r="W13" s="184"/>
      <c r="X13" s="184"/>
      <c r="Y13" s="184"/>
      <c r="Z13" s="184"/>
      <c r="AA13" s="184"/>
    </row>
    <row r="14" spans="1:27" ht="40.5" customHeight="1">
      <c r="A14" s="193" t="s">
        <v>187</v>
      </c>
      <c r="B14" s="193" t="s">
        <v>205</v>
      </c>
      <c r="C14" s="216" t="s">
        <v>206</v>
      </c>
      <c r="D14" s="193" t="s">
        <v>201</v>
      </c>
      <c r="E14" s="481" t="s">
        <v>207</v>
      </c>
      <c r="F14" s="479"/>
      <c r="G14" s="198" t="s">
        <v>208</v>
      </c>
      <c r="H14" s="198" t="s">
        <v>194</v>
      </c>
      <c r="I14" s="198" t="s">
        <v>81</v>
      </c>
      <c r="J14" s="184"/>
      <c r="K14" s="184"/>
      <c r="L14" s="184"/>
      <c r="M14" s="184"/>
      <c r="N14" s="184"/>
      <c r="O14" s="184"/>
      <c r="P14" s="184"/>
      <c r="Q14" s="184"/>
      <c r="R14" s="184"/>
      <c r="S14" s="184"/>
      <c r="T14" s="184"/>
      <c r="U14" s="184"/>
      <c r="V14" s="184"/>
      <c r="W14" s="184"/>
      <c r="X14" s="184"/>
      <c r="Y14" s="184"/>
      <c r="Z14" s="184"/>
      <c r="AA14" s="184"/>
    </row>
    <row r="15" spans="1:27" ht="37.5" customHeight="1">
      <c r="A15" s="234" t="s">
        <v>220</v>
      </c>
      <c r="B15" s="210" t="s">
        <v>221</v>
      </c>
      <c r="C15" s="203">
        <f>50*5</f>
        <v>250</v>
      </c>
      <c r="D15" s="203" t="s">
        <v>222</v>
      </c>
      <c r="E15" s="497" t="s">
        <v>223</v>
      </c>
      <c r="F15" s="440"/>
      <c r="G15" s="235">
        <f>C15</f>
        <v>250</v>
      </c>
      <c r="H15" s="236">
        <v>6000</v>
      </c>
      <c r="I15" s="236">
        <f>H15*G15</f>
        <v>1500000</v>
      </c>
      <c r="J15" s="209"/>
      <c r="K15" s="184"/>
      <c r="L15" s="184"/>
      <c r="M15" s="184"/>
      <c r="N15" s="184"/>
      <c r="O15" s="184"/>
      <c r="P15" s="184"/>
      <c r="Q15" s="184"/>
      <c r="R15" s="184"/>
      <c r="S15" s="184"/>
      <c r="T15" s="184"/>
      <c r="U15" s="184"/>
      <c r="V15" s="184"/>
      <c r="W15" s="184"/>
      <c r="X15" s="184"/>
      <c r="Y15" s="184"/>
      <c r="Z15" s="184"/>
      <c r="AA15" s="184"/>
    </row>
    <row r="16" spans="1:27" ht="66.75" customHeight="1">
      <c r="A16" s="221"/>
      <c r="B16" s="221"/>
      <c r="C16" s="222"/>
      <c r="D16" s="222"/>
      <c r="E16" s="221"/>
      <c r="F16" s="7"/>
      <c r="G16" s="237"/>
      <c r="H16" s="238"/>
      <c r="I16" s="225">
        <f>SUM(I15)</f>
        <v>1500000</v>
      </c>
      <c r="J16" s="184"/>
      <c r="K16" s="184"/>
      <c r="L16" s="184"/>
      <c r="M16" s="184"/>
      <c r="N16" s="184"/>
      <c r="O16" s="184"/>
      <c r="P16" s="184"/>
      <c r="Q16" s="184"/>
      <c r="R16" s="184"/>
      <c r="S16" s="184"/>
      <c r="T16" s="184"/>
      <c r="U16" s="184"/>
      <c r="V16" s="184"/>
      <c r="W16" s="184"/>
      <c r="X16" s="184"/>
      <c r="Y16" s="184"/>
      <c r="Z16" s="184"/>
      <c r="AA16" s="184"/>
    </row>
    <row r="17" spans="1:27" ht="15.75" customHeight="1">
      <c r="A17" s="239"/>
      <c r="B17" s="184"/>
      <c r="C17" s="184"/>
      <c r="D17" s="184"/>
      <c r="E17" s="184"/>
      <c r="F17" s="184"/>
      <c r="G17" s="184"/>
      <c r="H17" s="181"/>
      <c r="I17" s="181"/>
      <c r="J17" s="184"/>
      <c r="K17" s="184"/>
      <c r="L17" s="184"/>
      <c r="M17" s="184"/>
      <c r="N17" s="184"/>
      <c r="O17" s="184"/>
      <c r="P17" s="184"/>
      <c r="Q17" s="184"/>
      <c r="R17" s="184"/>
      <c r="S17" s="184"/>
      <c r="T17" s="184"/>
      <c r="U17" s="184"/>
      <c r="V17" s="184"/>
      <c r="W17" s="184"/>
      <c r="X17" s="184"/>
      <c r="Y17" s="184"/>
      <c r="Z17" s="184"/>
      <c r="AA17" s="184"/>
    </row>
    <row r="18" spans="1:27" ht="15.75" customHeight="1">
      <c r="A18" s="239"/>
      <c r="B18" s="184"/>
      <c r="C18" s="184"/>
      <c r="D18" s="184"/>
      <c r="E18" s="184"/>
      <c r="F18" s="184"/>
      <c r="G18" s="184"/>
      <c r="H18" s="181"/>
      <c r="I18" s="181"/>
      <c r="J18" s="184"/>
      <c r="K18" s="184"/>
      <c r="L18" s="184"/>
      <c r="M18" s="184"/>
      <c r="N18" s="184"/>
      <c r="O18" s="184"/>
      <c r="P18" s="184"/>
      <c r="Q18" s="184"/>
      <c r="R18" s="184"/>
      <c r="S18" s="184"/>
      <c r="T18" s="184"/>
      <c r="U18" s="184"/>
      <c r="V18" s="184"/>
      <c r="W18" s="184"/>
      <c r="X18" s="184"/>
      <c r="Y18" s="184"/>
      <c r="Z18" s="184"/>
      <c r="AA18" s="184"/>
    </row>
    <row r="19" spans="1:27" ht="15.75" customHeight="1">
      <c r="A19" s="498" t="s">
        <v>224</v>
      </c>
      <c r="B19" s="444"/>
      <c r="C19" s="444"/>
      <c r="D19" s="444"/>
      <c r="E19" s="444"/>
      <c r="F19" s="444"/>
      <c r="G19" s="444"/>
      <c r="H19" s="444"/>
      <c r="I19" s="440"/>
      <c r="J19" s="184"/>
      <c r="K19" s="184"/>
      <c r="L19" s="184"/>
      <c r="M19" s="184"/>
      <c r="N19" s="184"/>
      <c r="O19" s="184"/>
      <c r="P19" s="184"/>
      <c r="Q19" s="184"/>
      <c r="R19" s="184"/>
      <c r="S19" s="184"/>
      <c r="T19" s="184"/>
      <c r="U19" s="184"/>
      <c r="V19" s="184"/>
      <c r="W19" s="184"/>
      <c r="X19" s="184"/>
      <c r="Y19" s="184"/>
      <c r="Z19" s="184"/>
      <c r="AA19" s="184"/>
    </row>
    <row r="20" spans="1:27" ht="49.5" customHeight="1">
      <c r="A20" s="193" t="s">
        <v>187</v>
      </c>
      <c r="B20" s="193" t="s">
        <v>205</v>
      </c>
      <c r="C20" s="193" t="s">
        <v>206</v>
      </c>
      <c r="D20" s="195" t="s">
        <v>115</v>
      </c>
      <c r="E20" s="495" t="s">
        <v>225</v>
      </c>
      <c r="F20" s="440"/>
      <c r="G20" s="198" t="s">
        <v>208</v>
      </c>
      <c r="H20" s="198" t="s">
        <v>194</v>
      </c>
      <c r="I20" s="198" t="s">
        <v>81</v>
      </c>
      <c r="J20" s="184"/>
      <c r="K20" s="184"/>
      <c r="L20" s="184"/>
      <c r="M20" s="184"/>
      <c r="N20" s="184"/>
      <c r="O20" s="184"/>
      <c r="P20" s="184"/>
      <c r="Q20" s="184"/>
      <c r="R20" s="184"/>
      <c r="S20" s="184"/>
      <c r="T20" s="184"/>
      <c r="U20" s="184"/>
      <c r="V20" s="184"/>
      <c r="W20" s="184"/>
      <c r="X20" s="184"/>
      <c r="Y20" s="184"/>
      <c r="Z20" s="184"/>
      <c r="AA20" s="184"/>
    </row>
    <row r="21" spans="1:27" ht="102.75" customHeight="1">
      <c r="A21" s="240" t="s">
        <v>226</v>
      </c>
      <c r="B21" s="240" t="s">
        <v>227</v>
      </c>
      <c r="C21" s="203">
        <f>5*10</f>
        <v>50</v>
      </c>
      <c r="D21" s="203" t="s">
        <v>228</v>
      </c>
      <c r="E21" s="496" t="s">
        <v>229</v>
      </c>
      <c r="F21" s="440"/>
      <c r="G21" s="235">
        <f>C21</f>
        <v>50</v>
      </c>
      <c r="H21" s="236">
        <v>977450</v>
      </c>
      <c r="I21" s="236">
        <f t="shared" ref="I21:I22" si="1">H21*G21</f>
        <v>48872500</v>
      </c>
      <c r="J21" s="1"/>
      <c r="K21" s="184"/>
      <c r="L21" s="184"/>
      <c r="M21" s="184"/>
      <c r="N21" s="184"/>
      <c r="O21" s="184"/>
      <c r="P21" s="184"/>
      <c r="Q21" s="184"/>
      <c r="R21" s="184"/>
      <c r="S21" s="184"/>
      <c r="T21" s="184"/>
      <c r="U21" s="184"/>
      <c r="V21" s="184"/>
      <c r="W21" s="184"/>
      <c r="X21" s="184"/>
      <c r="Y21" s="184"/>
      <c r="Z21" s="184"/>
      <c r="AA21" s="184"/>
    </row>
    <row r="22" spans="1:27" ht="68.25" customHeight="1">
      <c r="A22" s="210" t="s">
        <v>230</v>
      </c>
      <c r="B22" s="240" t="s">
        <v>231</v>
      </c>
      <c r="C22" s="203">
        <f>+C21*2</f>
        <v>100</v>
      </c>
      <c r="D22" s="203" t="s">
        <v>232</v>
      </c>
      <c r="E22" s="496" t="s">
        <v>233</v>
      </c>
      <c r="F22" s="440"/>
      <c r="G22" s="235">
        <v>100</v>
      </c>
      <c r="H22" s="236">
        <v>160000</v>
      </c>
      <c r="I22" s="236">
        <f t="shared" si="1"/>
        <v>16000000</v>
      </c>
      <c r="J22" s="184"/>
      <c r="K22" s="183"/>
      <c r="L22" s="184"/>
      <c r="M22" s="184"/>
      <c r="N22" s="184"/>
      <c r="O22" s="184"/>
      <c r="P22" s="184"/>
      <c r="Q22" s="184"/>
      <c r="R22" s="184"/>
      <c r="S22" s="184"/>
      <c r="T22" s="184"/>
      <c r="U22" s="184"/>
      <c r="V22" s="184"/>
      <c r="W22" s="184"/>
      <c r="X22" s="184"/>
      <c r="Y22" s="184"/>
      <c r="Z22" s="184"/>
      <c r="AA22" s="184"/>
    </row>
    <row r="23" spans="1:27" ht="15.75" customHeight="1">
      <c r="A23" s="239"/>
      <c r="B23" s="184"/>
      <c r="C23" s="184"/>
      <c r="D23" s="184"/>
      <c r="E23" s="184"/>
      <c r="F23" s="184"/>
      <c r="G23" s="184"/>
      <c r="H23" s="181"/>
      <c r="I23" s="225">
        <f>SUM(I21:I22)</f>
        <v>64872500</v>
      </c>
      <c r="J23" s="184"/>
      <c r="K23" s="184"/>
      <c r="L23" s="184"/>
      <c r="M23" s="184"/>
      <c r="N23" s="184"/>
      <c r="O23" s="184"/>
      <c r="P23" s="184"/>
      <c r="Q23" s="184"/>
      <c r="R23" s="184"/>
      <c r="S23" s="184"/>
      <c r="T23" s="184"/>
      <c r="U23" s="184"/>
      <c r="V23" s="184"/>
      <c r="W23" s="184"/>
      <c r="X23" s="184"/>
      <c r="Y23" s="184"/>
      <c r="Z23" s="184"/>
      <c r="AA23" s="184"/>
    </row>
    <row r="24" spans="1:27" ht="15.75" customHeight="1">
      <c r="A24" s="184"/>
      <c r="B24" s="184"/>
      <c r="C24" s="184"/>
      <c r="D24" s="184"/>
      <c r="E24" s="184"/>
      <c r="F24" s="184"/>
      <c r="G24" s="184"/>
      <c r="H24" s="181"/>
      <c r="I24" s="181"/>
      <c r="J24" s="184"/>
      <c r="K24" s="184"/>
      <c r="L24" s="184"/>
      <c r="M24" s="184"/>
      <c r="N24" s="184"/>
      <c r="O24" s="184"/>
      <c r="P24" s="184"/>
      <c r="Q24" s="184"/>
      <c r="R24" s="184"/>
      <c r="S24" s="184"/>
      <c r="T24" s="184"/>
      <c r="U24" s="184"/>
      <c r="V24" s="184"/>
      <c r="W24" s="184"/>
      <c r="X24" s="184"/>
      <c r="Y24" s="184"/>
      <c r="Z24" s="184"/>
      <c r="AA24" s="184"/>
    </row>
    <row r="25" spans="1:27" ht="15.75" customHeight="1">
      <c r="A25" s="184"/>
      <c r="B25" s="184"/>
      <c r="C25" s="184"/>
      <c r="D25" s="184"/>
      <c r="E25" s="184"/>
      <c r="F25" s="184"/>
      <c r="G25" s="184"/>
      <c r="H25" s="181"/>
      <c r="I25" s="181"/>
      <c r="J25" s="184"/>
      <c r="K25" s="184"/>
      <c r="L25" s="184"/>
      <c r="M25" s="184"/>
      <c r="N25" s="184"/>
      <c r="O25" s="184"/>
      <c r="P25" s="184"/>
      <c r="Q25" s="184"/>
      <c r="R25" s="184"/>
      <c r="S25" s="184"/>
      <c r="T25" s="184"/>
      <c r="U25" s="184"/>
      <c r="V25" s="184"/>
      <c r="W25" s="184"/>
      <c r="X25" s="184"/>
      <c r="Y25" s="184"/>
      <c r="Z25" s="184"/>
      <c r="AA25" s="184"/>
    </row>
    <row r="26" spans="1:27" ht="15.75" customHeight="1">
      <c r="A26" s="184"/>
      <c r="B26" s="184"/>
      <c r="C26" s="184"/>
      <c r="D26" s="184"/>
      <c r="E26" s="184"/>
      <c r="F26" s="184"/>
      <c r="G26" s="184"/>
      <c r="H26" s="483" t="s">
        <v>172</v>
      </c>
      <c r="I26" s="440"/>
      <c r="J26" s="226">
        <f>I16+J11+I23</f>
        <v>215204500</v>
      </c>
      <c r="K26" s="4"/>
      <c r="L26" s="184"/>
      <c r="M26" s="184"/>
      <c r="N26" s="184"/>
      <c r="O26" s="184"/>
      <c r="P26" s="184"/>
      <c r="Q26" s="184"/>
      <c r="R26" s="184"/>
      <c r="S26" s="184"/>
      <c r="T26" s="184"/>
      <c r="U26" s="184"/>
      <c r="V26" s="184"/>
      <c r="W26" s="184"/>
      <c r="X26" s="184"/>
      <c r="Y26" s="184"/>
      <c r="Z26" s="184"/>
      <c r="AA26" s="184"/>
    </row>
    <row r="27" spans="1:27" ht="15.75" customHeight="1">
      <c r="A27" s="184"/>
      <c r="B27" s="184"/>
      <c r="C27" s="184"/>
      <c r="D27" s="184"/>
      <c r="E27" s="184"/>
      <c r="F27" s="184"/>
      <c r="G27" s="184"/>
      <c r="H27" s="181"/>
      <c r="I27" s="181"/>
      <c r="J27" s="184"/>
      <c r="K27" s="184"/>
      <c r="L27" s="184"/>
      <c r="M27" s="184"/>
      <c r="N27" s="184"/>
      <c r="O27" s="184"/>
      <c r="P27" s="184"/>
      <c r="Q27" s="184"/>
      <c r="R27" s="184"/>
      <c r="S27" s="184"/>
      <c r="T27" s="184"/>
      <c r="U27" s="184"/>
      <c r="V27" s="184"/>
      <c r="W27" s="184"/>
      <c r="X27" s="184"/>
      <c r="Y27" s="184"/>
      <c r="Z27" s="184"/>
      <c r="AA27" s="184"/>
    </row>
    <row r="28" spans="1:27" ht="15.75" customHeight="1">
      <c r="A28" s="184"/>
      <c r="B28" s="184"/>
      <c r="C28" s="184"/>
      <c r="D28" s="184"/>
      <c r="E28" s="184"/>
      <c r="F28" s="184"/>
      <c r="G28" s="184"/>
      <c r="H28" s="181"/>
      <c r="I28" s="227" t="s">
        <v>201</v>
      </c>
      <c r="J28" s="228">
        <v>100</v>
      </c>
      <c r="K28" s="1"/>
      <c r="L28" s="184"/>
      <c r="M28" s="184"/>
      <c r="N28" s="184"/>
      <c r="O28" s="184"/>
      <c r="P28" s="184"/>
      <c r="Q28" s="184"/>
      <c r="R28" s="184"/>
      <c r="S28" s="184"/>
      <c r="T28" s="184"/>
      <c r="U28" s="184"/>
      <c r="V28" s="184"/>
      <c r="W28" s="184"/>
      <c r="X28" s="184"/>
      <c r="Y28" s="184"/>
      <c r="Z28" s="184"/>
      <c r="AA28" s="184"/>
    </row>
    <row r="29" spans="1:27" ht="15.75" customHeight="1">
      <c r="A29" s="184"/>
      <c r="B29" s="184"/>
      <c r="C29" s="183"/>
      <c r="D29" s="183"/>
      <c r="E29" s="183"/>
      <c r="F29" s="184"/>
      <c r="G29" s="184"/>
      <c r="H29" s="181"/>
      <c r="I29" s="227" t="s">
        <v>212</v>
      </c>
      <c r="J29" s="229">
        <f>J26/J28</f>
        <v>2152045</v>
      </c>
      <c r="K29" s="184"/>
      <c r="L29" s="184"/>
      <c r="M29" s="184"/>
      <c r="N29" s="184"/>
      <c r="O29" s="184"/>
      <c r="P29" s="184"/>
      <c r="Q29" s="184"/>
      <c r="R29" s="184"/>
      <c r="S29" s="184"/>
      <c r="T29" s="184"/>
      <c r="U29" s="184"/>
      <c r="V29" s="184"/>
      <c r="W29" s="184"/>
      <c r="X29" s="184"/>
      <c r="Y29" s="184"/>
      <c r="Z29" s="184"/>
      <c r="AA29" s="184"/>
    </row>
    <row r="30" spans="1:27" ht="15.75" customHeight="1">
      <c r="A30" s="184"/>
      <c r="B30" s="184"/>
      <c r="C30" s="230"/>
      <c r="D30" s="184"/>
      <c r="E30" s="184"/>
      <c r="F30" s="184"/>
      <c r="G30" s="184"/>
      <c r="H30" s="181"/>
      <c r="I30" s="181"/>
      <c r="J30" s="181"/>
      <c r="K30" s="184"/>
      <c r="L30" s="184"/>
      <c r="M30" s="184"/>
      <c r="N30" s="184"/>
      <c r="O30" s="184"/>
      <c r="P30" s="184"/>
      <c r="Q30" s="184"/>
      <c r="R30" s="184"/>
      <c r="S30" s="184"/>
      <c r="T30" s="184"/>
      <c r="U30" s="184"/>
      <c r="V30" s="184"/>
      <c r="W30" s="184"/>
      <c r="X30" s="184"/>
      <c r="Y30" s="184"/>
      <c r="Z30" s="184"/>
      <c r="AA30" s="184"/>
    </row>
    <row r="31" spans="1:27" ht="15.75" customHeight="1">
      <c r="A31" s="184"/>
      <c r="B31" s="184"/>
      <c r="C31" s="230"/>
      <c r="D31" s="230"/>
      <c r="E31" s="184"/>
      <c r="F31" s="184"/>
      <c r="G31" s="184"/>
      <c r="H31" s="181"/>
      <c r="I31" s="181"/>
      <c r="J31" s="231"/>
      <c r="K31" s="184"/>
      <c r="L31" s="184"/>
      <c r="M31" s="184"/>
      <c r="N31" s="184"/>
      <c r="O31" s="184"/>
      <c r="P31" s="184"/>
      <c r="Q31" s="184"/>
      <c r="R31" s="184"/>
      <c r="S31" s="184"/>
      <c r="T31" s="184"/>
      <c r="U31" s="184"/>
      <c r="V31" s="184"/>
      <c r="W31" s="184"/>
      <c r="X31" s="184"/>
      <c r="Y31" s="184"/>
      <c r="Z31" s="184"/>
      <c r="AA31" s="184"/>
    </row>
    <row r="32" spans="1:27" ht="15.75" customHeight="1">
      <c r="A32" s="184"/>
      <c r="B32" s="184"/>
      <c r="C32" s="184"/>
      <c r="D32" s="184"/>
      <c r="E32" s="184"/>
      <c r="F32" s="184"/>
      <c r="G32" s="184"/>
      <c r="H32" s="181"/>
      <c r="I32" s="181"/>
      <c r="J32" s="184"/>
      <c r="K32" s="181"/>
      <c r="L32" s="184"/>
      <c r="M32" s="184"/>
      <c r="N32" s="184"/>
      <c r="O32" s="184"/>
      <c r="P32" s="184"/>
      <c r="Q32" s="184"/>
      <c r="R32" s="184"/>
      <c r="S32" s="184"/>
      <c r="T32" s="184"/>
      <c r="U32" s="184"/>
      <c r="V32" s="184"/>
      <c r="W32" s="184"/>
      <c r="X32" s="184"/>
      <c r="Y32" s="184"/>
      <c r="Z32" s="184"/>
      <c r="AA32" s="184"/>
    </row>
    <row r="33" spans="1:27" ht="15.75" customHeight="1">
      <c r="A33" s="184"/>
      <c r="B33" s="184"/>
      <c r="C33" s="184"/>
      <c r="D33" s="184"/>
      <c r="E33" s="184"/>
      <c r="F33" s="184"/>
      <c r="G33" s="184"/>
      <c r="H33" s="181"/>
      <c r="I33" s="181"/>
      <c r="J33" s="184"/>
      <c r="K33" s="184"/>
      <c r="L33" s="184"/>
      <c r="M33" s="184"/>
      <c r="N33" s="184"/>
      <c r="O33" s="184"/>
      <c r="P33" s="184"/>
      <c r="Q33" s="184"/>
      <c r="R33" s="184"/>
      <c r="S33" s="184"/>
      <c r="T33" s="184"/>
      <c r="U33" s="184"/>
      <c r="V33" s="184"/>
      <c r="W33" s="184"/>
      <c r="X33" s="184"/>
      <c r="Y33" s="184"/>
      <c r="Z33" s="184"/>
      <c r="AA33" s="184"/>
    </row>
    <row r="34" spans="1:27" ht="15.75" customHeight="1">
      <c r="A34" s="184"/>
      <c r="B34" s="184"/>
      <c r="C34" s="184"/>
      <c r="D34" s="184"/>
      <c r="E34" s="184"/>
      <c r="F34" s="184"/>
      <c r="G34" s="184"/>
      <c r="H34" s="181"/>
      <c r="I34" s="181"/>
      <c r="J34" s="184"/>
      <c r="K34" s="184"/>
      <c r="L34" s="184"/>
      <c r="M34" s="184"/>
      <c r="N34" s="184"/>
      <c r="O34" s="184"/>
      <c r="P34" s="184"/>
      <c r="Q34" s="184"/>
      <c r="R34" s="184"/>
      <c r="S34" s="184"/>
      <c r="T34" s="184"/>
      <c r="U34" s="184"/>
      <c r="V34" s="184"/>
      <c r="W34" s="184"/>
      <c r="X34" s="184"/>
      <c r="Y34" s="184"/>
      <c r="Z34" s="184"/>
      <c r="AA34" s="184"/>
    </row>
    <row r="35" spans="1:27" ht="15.75" customHeight="1">
      <c r="A35" s="184"/>
      <c r="B35" s="184"/>
      <c r="C35" s="184"/>
      <c r="D35" s="184"/>
      <c r="E35" s="184"/>
      <c r="F35" s="184"/>
      <c r="G35" s="184"/>
      <c r="H35" s="181"/>
      <c r="I35" s="181"/>
      <c r="J35" s="184"/>
      <c r="K35" s="1"/>
      <c r="L35" s="184"/>
      <c r="M35" s="184"/>
      <c r="N35" s="184"/>
      <c r="O35" s="184"/>
      <c r="P35" s="184"/>
      <c r="Q35" s="184"/>
      <c r="R35" s="184"/>
      <c r="S35" s="184"/>
      <c r="T35" s="184"/>
      <c r="U35" s="184"/>
      <c r="V35" s="184"/>
      <c r="W35" s="184"/>
      <c r="X35" s="184"/>
      <c r="Y35" s="184"/>
      <c r="Z35" s="184"/>
      <c r="AA35" s="184"/>
    </row>
    <row r="36" spans="1:27" ht="15.75" customHeight="1">
      <c r="A36" s="184"/>
      <c r="B36" s="184"/>
      <c r="C36" s="184"/>
      <c r="D36" s="184"/>
      <c r="E36" s="184"/>
      <c r="F36" s="184"/>
      <c r="G36" s="184"/>
      <c r="H36" s="181"/>
      <c r="I36" s="181"/>
      <c r="J36" s="184"/>
      <c r="K36" s="184"/>
      <c r="L36" s="184"/>
      <c r="M36" s="184"/>
      <c r="N36" s="184"/>
      <c r="O36" s="184"/>
      <c r="P36" s="184"/>
      <c r="Q36" s="184"/>
      <c r="R36" s="184"/>
      <c r="S36" s="184"/>
      <c r="T36" s="184"/>
      <c r="U36" s="184"/>
      <c r="V36" s="184"/>
      <c r="W36" s="184"/>
      <c r="X36" s="184"/>
      <c r="Y36" s="184"/>
      <c r="Z36" s="184"/>
      <c r="AA36" s="184"/>
    </row>
    <row r="37" spans="1:27" ht="15.75" customHeight="1">
      <c r="A37" s="184"/>
      <c r="B37" s="184"/>
      <c r="C37" s="184"/>
      <c r="D37" s="184"/>
      <c r="E37" s="184"/>
      <c r="F37" s="184"/>
      <c r="G37" s="184"/>
      <c r="H37" s="181"/>
      <c r="I37" s="181"/>
      <c r="J37" s="184"/>
      <c r="K37" s="184"/>
      <c r="L37" s="184"/>
      <c r="M37" s="184"/>
      <c r="N37" s="184"/>
      <c r="O37" s="184"/>
      <c r="P37" s="184"/>
      <c r="Q37" s="184"/>
      <c r="R37" s="184"/>
      <c r="S37" s="184"/>
      <c r="T37" s="184"/>
      <c r="U37" s="184"/>
      <c r="V37" s="184"/>
      <c r="W37" s="184"/>
      <c r="X37" s="184"/>
      <c r="Y37" s="184"/>
      <c r="Z37" s="184"/>
      <c r="AA37" s="184"/>
    </row>
    <row r="38" spans="1:27" ht="15.75" customHeight="1">
      <c r="A38" s="184"/>
      <c r="B38" s="184"/>
      <c r="C38" s="184"/>
      <c r="D38" s="184"/>
      <c r="E38" s="184"/>
      <c r="F38" s="184"/>
      <c r="G38" s="184"/>
      <c r="H38" s="181"/>
      <c r="I38" s="181"/>
      <c r="J38" s="184"/>
      <c r="K38" s="184"/>
      <c r="L38" s="184"/>
      <c r="M38" s="184"/>
      <c r="N38" s="184"/>
      <c r="O38" s="184"/>
      <c r="P38" s="184"/>
      <c r="Q38" s="184"/>
      <c r="R38" s="184"/>
      <c r="S38" s="184"/>
      <c r="T38" s="184"/>
      <c r="U38" s="184"/>
      <c r="V38" s="184"/>
      <c r="W38" s="184"/>
      <c r="X38" s="184"/>
      <c r="Y38" s="184"/>
      <c r="Z38" s="184"/>
      <c r="AA38" s="184"/>
    </row>
    <row r="39" spans="1:27" ht="15.75" customHeight="1">
      <c r="A39" s="184"/>
      <c r="B39" s="184"/>
      <c r="C39" s="184"/>
      <c r="D39" s="184"/>
      <c r="E39" s="184"/>
      <c r="F39" s="184"/>
      <c r="G39" s="184"/>
      <c r="H39" s="181"/>
      <c r="I39" s="181"/>
      <c r="J39" s="184"/>
      <c r="K39" s="184"/>
      <c r="L39" s="184"/>
      <c r="M39" s="184"/>
      <c r="N39" s="184"/>
      <c r="O39" s="184"/>
      <c r="P39" s="184"/>
      <c r="Q39" s="184"/>
      <c r="R39" s="184"/>
      <c r="S39" s="184"/>
      <c r="T39" s="184"/>
      <c r="U39" s="184"/>
      <c r="V39" s="184"/>
      <c r="W39" s="184"/>
      <c r="X39" s="184"/>
      <c r="Y39" s="184"/>
      <c r="Z39" s="184"/>
      <c r="AA39" s="184"/>
    </row>
    <row r="40" spans="1:27" ht="15.75" customHeight="1">
      <c r="A40" s="184"/>
      <c r="B40" s="184"/>
      <c r="C40" s="184"/>
      <c r="D40" s="184"/>
      <c r="E40" s="184"/>
      <c r="F40" s="184"/>
      <c r="G40" s="184"/>
      <c r="H40" s="181"/>
      <c r="I40" s="181"/>
      <c r="J40" s="184"/>
      <c r="K40" s="184"/>
      <c r="L40" s="184"/>
      <c r="M40" s="184"/>
      <c r="N40" s="184"/>
      <c r="O40" s="184"/>
      <c r="P40" s="184"/>
      <c r="Q40" s="184"/>
      <c r="R40" s="184"/>
      <c r="S40" s="184"/>
      <c r="T40" s="184"/>
      <c r="U40" s="184"/>
      <c r="V40" s="184"/>
      <c r="W40" s="184"/>
      <c r="X40" s="184"/>
      <c r="Y40" s="184"/>
      <c r="Z40" s="184"/>
      <c r="AA40" s="184"/>
    </row>
    <row r="41" spans="1:27" ht="15.75" customHeight="1">
      <c r="A41" s="184"/>
      <c r="B41" s="184"/>
      <c r="C41" s="184"/>
      <c r="D41" s="184"/>
      <c r="E41" s="184"/>
      <c r="F41" s="184"/>
      <c r="G41" s="184"/>
      <c r="H41" s="181"/>
      <c r="I41" s="181"/>
      <c r="J41" s="184"/>
      <c r="K41" s="184"/>
      <c r="L41" s="184"/>
      <c r="M41" s="184"/>
      <c r="N41" s="184"/>
      <c r="O41" s="184"/>
      <c r="P41" s="184"/>
      <c r="Q41" s="184"/>
      <c r="R41" s="184"/>
      <c r="S41" s="184"/>
      <c r="T41" s="184"/>
      <c r="U41" s="184"/>
      <c r="V41" s="184"/>
      <c r="W41" s="184"/>
      <c r="X41" s="184"/>
      <c r="Y41" s="184"/>
      <c r="Z41" s="184"/>
      <c r="AA41" s="184"/>
    </row>
    <row r="42" spans="1:27" ht="15.75" customHeight="1">
      <c r="A42" s="184"/>
      <c r="B42" s="184"/>
      <c r="C42" s="184"/>
      <c r="D42" s="184"/>
      <c r="E42" s="184"/>
      <c r="F42" s="184"/>
      <c r="G42" s="184"/>
      <c r="H42" s="181"/>
      <c r="I42" s="181"/>
      <c r="J42" s="184"/>
      <c r="K42" s="184"/>
      <c r="L42" s="184"/>
      <c r="M42" s="184"/>
      <c r="N42" s="184"/>
      <c r="O42" s="184"/>
      <c r="P42" s="184"/>
      <c r="Q42" s="184"/>
      <c r="R42" s="184"/>
      <c r="S42" s="184"/>
      <c r="T42" s="184"/>
      <c r="U42" s="184"/>
      <c r="V42" s="184"/>
      <c r="W42" s="184"/>
      <c r="X42" s="184"/>
      <c r="Y42" s="184"/>
      <c r="Z42" s="184"/>
      <c r="AA42" s="184"/>
    </row>
    <row r="43" spans="1:27" ht="15.75" customHeight="1">
      <c r="A43" s="184"/>
      <c r="B43" s="184"/>
      <c r="C43" s="184"/>
      <c r="D43" s="184"/>
      <c r="E43" s="184"/>
      <c r="F43" s="184"/>
      <c r="G43" s="184"/>
      <c r="H43" s="181"/>
      <c r="I43" s="181"/>
      <c r="J43" s="184"/>
      <c r="K43" s="184"/>
      <c r="L43" s="184"/>
      <c r="M43" s="184"/>
      <c r="N43" s="184"/>
      <c r="O43" s="184"/>
      <c r="P43" s="184"/>
      <c r="Q43" s="184"/>
      <c r="R43" s="184"/>
      <c r="S43" s="184"/>
      <c r="T43" s="184"/>
      <c r="U43" s="184"/>
      <c r="V43" s="184"/>
      <c r="W43" s="184"/>
      <c r="X43" s="184"/>
      <c r="Y43" s="184"/>
      <c r="Z43" s="184"/>
      <c r="AA43" s="184"/>
    </row>
    <row r="44" spans="1:27" ht="15.75" customHeight="1">
      <c r="A44" s="184"/>
      <c r="B44" s="184"/>
      <c r="C44" s="184"/>
      <c r="D44" s="184"/>
      <c r="E44" s="184"/>
      <c r="F44" s="184"/>
      <c r="G44" s="184"/>
      <c r="H44" s="181"/>
      <c r="I44" s="181"/>
      <c r="J44" s="184"/>
      <c r="K44" s="184"/>
      <c r="L44" s="184"/>
      <c r="M44" s="184"/>
      <c r="N44" s="184"/>
      <c r="O44" s="184"/>
      <c r="P44" s="184"/>
      <c r="Q44" s="184"/>
      <c r="R44" s="184"/>
      <c r="S44" s="184"/>
      <c r="T44" s="184"/>
      <c r="U44" s="184"/>
      <c r="V44" s="184"/>
      <c r="W44" s="184"/>
      <c r="X44" s="184"/>
      <c r="Y44" s="184"/>
      <c r="Z44" s="184"/>
      <c r="AA44" s="184"/>
    </row>
    <row r="45" spans="1:27" ht="15.75" customHeight="1">
      <c r="A45" s="184"/>
      <c r="B45" s="184"/>
      <c r="C45" s="184"/>
      <c r="D45" s="184"/>
      <c r="E45" s="184"/>
      <c r="F45" s="184"/>
      <c r="G45" s="184"/>
      <c r="H45" s="181"/>
      <c r="I45" s="181"/>
      <c r="J45" s="184"/>
      <c r="K45" s="184"/>
      <c r="L45" s="184"/>
      <c r="M45" s="184"/>
      <c r="N45" s="184"/>
      <c r="O45" s="184"/>
      <c r="P45" s="184"/>
      <c r="Q45" s="184"/>
      <c r="R45" s="184"/>
      <c r="S45" s="184"/>
      <c r="T45" s="184"/>
      <c r="U45" s="184"/>
      <c r="V45" s="184"/>
      <c r="W45" s="184"/>
      <c r="X45" s="184"/>
      <c r="Y45" s="184"/>
      <c r="Z45" s="184"/>
      <c r="AA45" s="184"/>
    </row>
    <row r="46" spans="1:27" ht="15.75" customHeight="1">
      <c r="A46" s="184"/>
      <c r="B46" s="184"/>
      <c r="C46" s="184"/>
      <c r="D46" s="184"/>
      <c r="E46" s="184"/>
      <c r="F46" s="184"/>
      <c r="G46" s="184"/>
      <c r="H46" s="181"/>
      <c r="I46" s="181"/>
      <c r="J46" s="184"/>
      <c r="K46" s="184"/>
      <c r="L46" s="184"/>
      <c r="M46" s="184"/>
      <c r="N46" s="184"/>
      <c r="O46" s="184"/>
      <c r="P46" s="184"/>
      <c r="Q46" s="184"/>
      <c r="R46" s="184"/>
      <c r="S46" s="184"/>
      <c r="T46" s="184"/>
      <c r="U46" s="184"/>
      <c r="V46" s="184"/>
      <c r="W46" s="184"/>
      <c r="X46" s="184"/>
      <c r="Y46" s="184"/>
      <c r="Z46" s="184"/>
      <c r="AA46" s="184"/>
    </row>
    <row r="47" spans="1:27" ht="15.75" customHeight="1">
      <c r="A47" s="184"/>
      <c r="B47" s="184"/>
      <c r="C47" s="184"/>
      <c r="D47" s="184"/>
      <c r="E47" s="184"/>
      <c r="F47" s="184"/>
      <c r="G47" s="184"/>
      <c r="H47" s="181"/>
      <c r="I47" s="181"/>
      <c r="J47" s="184"/>
      <c r="K47" s="184"/>
      <c r="L47" s="184"/>
      <c r="M47" s="184"/>
      <c r="N47" s="184"/>
      <c r="O47" s="184"/>
      <c r="P47" s="184"/>
      <c r="Q47" s="184"/>
      <c r="R47" s="184"/>
      <c r="S47" s="184"/>
      <c r="T47" s="184"/>
      <c r="U47" s="184"/>
      <c r="V47" s="184"/>
      <c r="W47" s="184"/>
      <c r="X47" s="184"/>
      <c r="Y47" s="184"/>
      <c r="Z47" s="184"/>
      <c r="AA47" s="184"/>
    </row>
    <row r="48" spans="1:27" ht="15.75" customHeight="1">
      <c r="A48" s="184"/>
      <c r="B48" s="184"/>
      <c r="C48" s="184"/>
      <c r="D48" s="184"/>
      <c r="E48" s="184"/>
      <c r="F48" s="184"/>
      <c r="G48" s="184"/>
      <c r="H48" s="181"/>
      <c r="I48" s="181"/>
      <c r="J48" s="184"/>
      <c r="K48" s="184"/>
      <c r="L48" s="184"/>
      <c r="M48" s="184"/>
      <c r="N48" s="184"/>
      <c r="O48" s="184"/>
      <c r="P48" s="184"/>
      <c r="Q48" s="184"/>
      <c r="R48" s="184"/>
      <c r="S48" s="184"/>
      <c r="T48" s="184"/>
      <c r="U48" s="184"/>
      <c r="V48" s="184"/>
      <c r="W48" s="184"/>
      <c r="X48" s="184"/>
      <c r="Y48" s="184"/>
      <c r="Z48" s="184"/>
      <c r="AA48" s="184"/>
    </row>
    <row r="49" spans="1:27" ht="15.75" customHeight="1">
      <c r="A49" s="184"/>
      <c r="B49" s="184"/>
      <c r="C49" s="184"/>
      <c r="D49" s="184"/>
      <c r="E49" s="184"/>
      <c r="F49" s="184"/>
      <c r="G49" s="184"/>
      <c r="H49" s="181"/>
      <c r="I49" s="181"/>
      <c r="J49" s="184"/>
      <c r="K49" s="184"/>
      <c r="L49" s="184"/>
      <c r="M49" s="184"/>
      <c r="N49" s="184"/>
      <c r="O49" s="184"/>
      <c r="P49" s="184"/>
      <c r="Q49" s="184"/>
      <c r="R49" s="184"/>
      <c r="S49" s="184"/>
      <c r="T49" s="184"/>
      <c r="U49" s="184"/>
      <c r="V49" s="184"/>
      <c r="W49" s="184"/>
      <c r="X49" s="184"/>
      <c r="Y49" s="184"/>
      <c r="Z49" s="184"/>
      <c r="AA49" s="184"/>
    </row>
    <row r="50" spans="1:27" ht="15.75" customHeight="1">
      <c r="A50" s="184"/>
      <c r="B50" s="184"/>
      <c r="C50" s="184"/>
      <c r="D50" s="184"/>
      <c r="E50" s="184"/>
      <c r="F50" s="184"/>
      <c r="G50" s="184"/>
      <c r="H50" s="181"/>
      <c r="I50" s="181"/>
      <c r="J50" s="184"/>
      <c r="K50" s="184"/>
      <c r="L50" s="184"/>
      <c r="M50" s="184"/>
      <c r="N50" s="184"/>
      <c r="O50" s="184"/>
      <c r="P50" s="184"/>
      <c r="Q50" s="184"/>
      <c r="R50" s="184"/>
      <c r="S50" s="184"/>
      <c r="T50" s="184"/>
      <c r="U50" s="184"/>
      <c r="V50" s="184"/>
      <c r="W50" s="184"/>
      <c r="X50" s="184"/>
      <c r="Y50" s="184"/>
      <c r="Z50" s="184"/>
      <c r="AA50" s="184"/>
    </row>
    <row r="51" spans="1:27" ht="15.75" customHeight="1">
      <c r="A51" s="184"/>
      <c r="B51" s="184"/>
      <c r="C51" s="184"/>
      <c r="D51" s="184"/>
      <c r="E51" s="184"/>
      <c r="F51" s="184"/>
      <c r="G51" s="184"/>
      <c r="H51" s="181"/>
      <c r="I51" s="181"/>
      <c r="J51" s="184"/>
      <c r="K51" s="184"/>
      <c r="L51" s="184"/>
      <c r="M51" s="184"/>
      <c r="N51" s="184"/>
      <c r="O51" s="184"/>
      <c r="P51" s="184"/>
      <c r="Q51" s="184"/>
      <c r="R51" s="184"/>
      <c r="S51" s="184"/>
      <c r="T51" s="184"/>
      <c r="U51" s="184"/>
      <c r="V51" s="184"/>
      <c r="W51" s="184"/>
      <c r="X51" s="184"/>
      <c r="Y51" s="184"/>
      <c r="Z51" s="184"/>
      <c r="AA51" s="184"/>
    </row>
    <row r="52" spans="1:27" ht="15.75" customHeight="1">
      <c r="A52" s="184"/>
      <c r="B52" s="184"/>
      <c r="C52" s="184"/>
      <c r="D52" s="184"/>
      <c r="E52" s="184"/>
      <c r="F52" s="184"/>
      <c r="G52" s="184"/>
      <c r="H52" s="181"/>
      <c r="I52" s="181"/>
      <c r="J52" s="184"/>
      <c r="K52" s="184"/>
      <c r="L52" s="184"/>
      <c r="M52" s="184"/>
      <c r="N52" s="184"/>
      <c r="O52" s="184"/>
      <c r="P52" s="184"/>
      <c r="Q52" s="184"/>
      <c r="R52" s="184"/>
      <c r="S52" s="184"/>
      <c r="T52" s="184"/>
      <c r="U52" s="184"/>
      <c r="V52" s="184"/>
      <c r="W52" s="184"/>
      <c r="X52" s="184"/>
      <c r="Y52" s="184"/>
      <c r="Z52" s="184"/>
      <c r="AA52" s="184"/>
    </row>
    <row r="53" spans="1:27" ht="15.75" customHeight="1">
      <c r="A53" s="184"/>
      <c r="B53" s="184"/>
      <c r="C53" s="184"/>
      <c r="D53" s="184"/>
      <c r="E53" s="184"/>
      <c r="F53" s="184"/>
      <c r="G53" s="184"/>
      <c r="H53" s="181"/>
      <c r="I53" s="181"/>
      <c r="J53" s="184"/>
      <c r="K53" s="184"/>
      <c r="L53" s="184"/>
      <c r="M53" s="184"/>
      <c r="N53" s="184"/>
      <c r="O53" s="184"/>
      <c r="P53" s="184"/>
      <c r="Q53" s="184"/>
      <c r="R53" s="184"/>
      <c r="S53" s="184"/>
      <c r="T53" s="184"/>
      <c r="U53" s="184"/>
      <c r="V53" s="184"/>
      <c r="W53" s="184"/>
      <c r="X53" s="184"/>
      <c r="Y53" s="184"/>
      <c r="Z53" s="184"/>
      <c r="AA53" s="184"/>
    </row>
    <row r="54" spans="1:27" ht="15.75" customHeight="1">
      <c r="A54" s="184"/>
      <c r="B54" s="184"/>
      <c r="C54" s="184"/>
      <c r="D54" s="184"/>
      <c r="E54" s="184"/>
      <c r="F54" s="184"/>
      <c r="G54" s="184"/>
      <c r="H54" s="181"/>
      <c r="I54" s="181"/>
      <c r="J54" s="184"/>
      <c r="K54" s="184"/>
      <c r="L54" s="184"/>
      <c r="M54" s="184"/>
      <c r="N54" s="184"/>
      <c r="O54" s="184"/>
      <c r="P54" s="184"/>
      <c r="Q54" s="184"/>
      <c r="R54" s="184"/>
      <c r="S54" s="184"/>
      <c r="T54" s="184"/>
      <c r="U54" s="184"/>
      <c r="V54" s="184"/>
      <c r="W54" s="184"/>
      <c r="X54" s="184"/>
      <c r="Y54" s="184"/>
      <c r="Z54" s="184"/>
      <c r="AA54" s="184"/>
    </row>
    <row r="55" spans="1:27" ht="15.75" customHeight="1">
      <c r="A55" s="184"/>
      <c r="B55" s="184"/>
      <c r="C55" s="184"/>
      <c r="D55" s="184"/>
      <c r="E55" s="184"/>
      <c r="F55" s="184"/>
      <c r="G55" s="184"/>
      <c r="H55" s="181"/>
      <c r="I55" s="181"/>
      <c r="J55" s="184"/>
      <c r="K55" s="184"/>
      <c r="L55" s="184"/>
      <c r="M55" s="184"/>
      <c r="N55" s="184"/>
      <c r="O55" s="184"/>
      <c r="P55" s="184"/>
      <c r="Q55" s="184"/>
      <c r="R55" s="184"/>
      <c r="S55" s="184"/>
      <c r="T55" s="184"/>
      <c r="U55" s="184"/>
      <c r="V55" s="184"/>
      <c r="W55" s="184"/>
      <c r="X55" s="184"/>
      <c r="Y55" s="184"/>
      <c r="Z55" s="184"/>
      <c r="AA55" s="184"/>
    </row>
    <row r="56" spans="1:27" ht="15.75" customHeight="1">
      <c r="A56" s="184"/>
      <c r="B56" s="184"/>
      <c r="C56" s="184"/>
      <c r="D56" s="184"/>
      <c r="E56" s="184"/>
      <c r="F56" s="184"/>
      <c r="G56" s="184"/>
      <c r="H56" s="181"/>
      <c r="I56" s="181"/>
      <c r="J56" s="184"/>
      <c r="K56" s="184"/>
      <c r="L56" s="184"/>
      <c r="M56" s="184"/>
      <c r="N56" s="184"/>
      <c r="O56" s="184"/>
      <c r="P56" s="184"/>
      <c r="Q56" s="184"/>
      <c r="R56" s="184"/>
      <c r="S56" s="184"/>
      <c r="T56" s="184"/>
      <c r="U56" s="184"/>
      <c r="V56" s="184"/>
      <c r="W56" s="184"/>
      <c r="X56" s="184"/>
      <c r="Y56" s="184"/>
      <c r="Z56" s="184"/>
      <c r="AA56" s="184"/>
    </row>
    <row r="57" spans="1:27" ht="15.75" customHeight="1">
      <c r="A57" s="184"/>
      <c r="B57" s="184"/>
      <c r="C57" s="184"/>
      <c r="D57" s="184"/>
      <c r="E57" s="184"/>
      <c r="F57" s="184"/>
      <c r="G57" s="184"/>
      <c r="H57" s="181"/>
      <c r="I57" s="181"/>
      <c r="J57" s="184"/>
      <c r="K57" s="184"/>
      <c r="L57" s="184"/>
      <c r="M57" s="184"/>
      <c r="N57" s="184"/>
      <c r="O57" s="184"/>
      <c r="P57" s="184"/>
      <c r="Q57" s="184"/>
      <c r="R57" s="184"/>
      <c r="S57" s="184"/>
      <c r="T57" s="184"/>
      <c r="U57" s="184"/>
      <c r="V57" s="184"/>
      <c r="W57" s="184"/>
      <c r="X57" s="184"/>
      <c r="Y57" s="184"/>
      <c r="Z57" s="184"/>
      <c r="AA57" s="184"/>
    </row>
    <row r="58" spans="1:27" ht="15.75" customHeight="1">
      <c r="A58" s="184"/>
      <c r="B58" s="184"/>
      <c r="C58" s="184"/>
      <c r="D58" s="184"/>
      <c r="E58" s="184"/>
      <c r="F58" s="184"/>
      <c r="G58" s="184"/>
      <c r="H58" s="181"/>
      <c r="I58" s="181"/>
      <c r="J58" s="184"/>
      <c r="K58" s="184"/>
      <c r="L58" s="184"/>
      <c r="M58" s="184"/>
      <c r="N58" s="184"/>
      <c r="O58" s="184"/>
      <c r="P58" s="184"/>
      <c r="Q58" s="184"/>
      <c r="R58" s="184"/>
      <c r="S58" s="184"/>
      <c r="T58" s="184"/>
      <c r="U58" s="184"/>
      <c r="V58" s="184"/>
      <c r="W58" s="184"/>
      <c r="X58" s="184"/>
      <c r="Y58" s="184"/>
      <c r="Z58" s="184"/>
      <c r="AA58" s="184"/>
    </row>
    <row r="59" spans="1:27" ht="15.75" customHeight="1">
      <c r="A59" s="184"/>
      <c r="B59" s="184"/>
      <c r="C59" s="184"/>
      <c r="D59" s="184"/>
      <c r="E59" s="184"/>
      <c r="F59" s="184"/>
      <c r="G59" s="184"/>
      <c r="H59" s="181"/>
      <c r="I59" s="181"/>
      <c r="J59" s="184"/>
      <c r="K59" s="184"/>
      <c r="L59" s="184"/>
      <c r="M59" s="184"/>
      <c r="N59" s="184"/>
      <c r="O59" s="184"/>
      <c r="P59" s="184"/>
      <c r="Q59" s="184"/>
      <c r="R59" s="184"/>
      <c r="S59" s="184"/>
      <c r="T59" s="184"/>
      <c r="U59" s="184"/>
      <c r="V59" s="184"/>
      <c r="W59" s="184"/>
      <c r="X59" s="184"/>
      <c r="Y59" s="184"/>
      <c r="Z59" s="184"/>
      <c r="AA59" s="184"/>
    </row>
    <row r="60" spans="1:27" ht="15.75" customHeight="1">
      <c r="A60" s="184"/>
      <c r="B60" s="184"/>
      <c r="C60" s="184"/>
      <c r="D60" s="184"/>
      <c r="E60" s="184"/>
      <c r="F60" s="184"/>
      <c r="G60" s="184"/>
      <c r="H60" s="181"/>
      <c r="I60" s="181"/>
      <c r="J60" s="184"/>
      <c r="K60" s="184"/>
      <c r="L60" s="184"/>
      <c r="M60" s="184"/>
      <c r="N60" s="184"/>
      <c r="O60" s="184"/>
      <c r="P60" s="184"/>
      <c r="Q60" s="184"/>
      <c r="R60" s="184"/>
      <c r="S60" s="184"/>
      <c r="T60" s="184"/>
      <c r="U60" s="184"/>
      <c r="V60" s="184"/>
      <c r="W60" s="184"/>
      <c r="X60" s="184"/>
      <c r="Y60" s="184"/>
      <c r="Z60" s="184"/>
      <c r="AA60" s="184"/>
    </row>
    <row r="61" spans="1:27" ht="15.75" customHeight="1">
      <c r="A61" s="184"/>
      <c r="B61" s="184"/>
      <c r="C61" s="184"/>
      <c r="D61" s="184"/>
      <c r="E61" s="184"/>
      <c r="F61" s="184"/>
      <c r="G61" s="184"/>
      <c r="H61" s="181"/>
      <c r="I61" s="181"/>
      <c r="J61" s="184"/>
      <c r="K61" s="184"/>
      <c r="L61" s="184"/>
      <c r="M61" s="184"/>
      <c r="N61" s="184"/>
      <c r="O61" s="184"/>
      <c r="P61" s="184"/>
      <c r="Q61" s="184"/>
      <c r="R61" s="184"/>
      <c r="S61" s="184"/>
      <c r="T61" s="184"/>
      <c r="U61" s="184"/>
      <c r="V61" s="184"/>
      <c r="W61" s="184"/>
      <c r="X61" s="184"/>
      <c r="Y61" s="184"/>
      <c r="Z61" s="184"/>
      <c r="AA61" s="184"/>
    </row>
    <row r="62" spans="1:27" ht="15.75" customHeight="1">
      <c r="A62" s="184"/>
      <c r="B62" s="184"/>
      <c r="C62" s="184"/>
      <c r="D62" s="184"/>
      <c r="E62" s="184"/>
      <c r="F62" s="184"/>
      <c r="G62" s="184"/>
      <c r="H62" s="181"/>
      <c r="I62" s="181"/>
      <c r="J62" s="184"/>
      <c r="K62" s="184"/>
      <c r="L62" s="184"/>
      <c r="M62" s="184"/>
      <c r="N62" s="184"/>
      <c r="O62" s="184"/>
      <c r="P62" s="184"/>
      <c r="Q62" s="184"/>
      <c r="R62" s="184"/>
      <c r="S62" s="184"/>
      <c r="T62" s="184"/>
      <c r="U62" s="184"/>
      <c r="V62" s="184"/>
      <c r="W62" s="184"/>
      <c r="X62" s="184"/>
      <c r="Y62" s="184"/>
      <c r="Z62" s="184"/>
      <c r="AA62" s="184"/>
    </row>
    <row r="63" spans="1:27" ht="15.75" customHeight="1">
      <c r="A63" s="184"/>
      <c r="B63" s="184"/>
      <c r="C63" s="184"/>
      <c r="D63" s="184"/>
      <c r="E63" s="184"/>
      <c r="F63" s="184"/>
      <c r="G63" s="184"/>
      <c r="H63" s="181"/>
      <c r="I63" s="181"/>
      <c r="J63" s="184"/>
      <c r="K63" s="184"/>
      <c r="L63" s="184"/>
      <c r="M63" s="184"/>
      <c r="N63" s="184"/>
      <c r="O63" s="184"/>
      <c r="P63" s="184"/>
      <c r="Q63" s="184"/>
      <c r="R63" s="184"/>
      <c r="S63" s="184"/>
      <c r="T63" s="184"/>
      <c r="U63" s="184"/>
      <c r="V63" s="184"/>
      <c r="W63" s="184"/>
      <c r="X63" s="184"/>
      <c r="Y63" s="184"/>
      <c r="Z63" s="184"/>
      <c r="AA63" s="184"/>
    </row>
    <row r="64" spans="1:27" ht="15.75" customHeight="1">
      <c r="A64" s="184"/>
      <c r="B64" s="184"/>
      <c r="C64" s="184"/>
      <c r="D64" s="184"/>
      <c r="E64" s="184"/>
      <c r="F64" s="184"/>
      <c r="G64" s="184"/>
      <c r="H64" s="181"/>
      <c r="I64" s="181"/>
      <c r="J64" s="184"/>
      <c r="K64" s="184"/>
      <c r="L64" s="184"/>
      <c r="M64" s="184"/>
      <c r="N64" s="184"/>
      <c r="O64" s="184"/>
      <c r="P64" s="184"/>
      <c r="Q64" s="184"/>
      <c r="R64" s="184"/>
      <c r="S64" s="184"/>
      <c r="T64" s="184"/>
      <c r="U64" s="184"/>
      <c r="V64" s="184"/>
      <c r="W64" s="184"/>
      <c r="X64" s="184"/>
      <c r="Y64" s="184"/>
      <c r="Z64" s="184"/>
      <c r="AA64" s="184"/>
    </row>
    <row r="65" spans="1:27" ht="15.75" customHeight="1">
      <c r="A65" s="184"/>
      <c r="B65" s="184"/>
      <c r="C65" s="184"/>
      <c r="D65" s="184"/>
      <c r="E65" s="184"/>
      <c r="F65" s="184"/>
      <c r="G65" s="184"/>
      <c r="H65" s="181"/>
      <c r="I65" s="181"/>
      <c r="J65" s="184"/>
      <c r="K65" s="184"/>
      <c r="L65" s="184"/>
      <c r="M65" s="184"/>
      <c r="N65" s="184"/>
      <c r="O65" s="184"/>
      <c r="P65" s="184"/>
      <c r="Q65" s="184"/>
      <c r="R65" s="184"/>
      <c r="S65" s="184"/>
      <c r="T65" s="184"/>
      <c r="U65" s="184"/>
      <c r="V65" s="184"/>
      <c r="W65" s="184"/>
      <c r="X65" s="184"/>
      <c r="Y65" s="184"/>
      <c r="Z65" s="184"/>
      <c r="AA65" s="184"/>
    </row>
    <row r="66" spans="1:27" ht="15.75" customHeight="1">
      <c r="A66" s="184"/>
      <c r="B66" s="184"/>
      <c r="C66" s="184"/>
      <c r="D66" s="184"/>
      <c r="E66" s="184"/>
      <c r="F66" s="184"/>
      <c r="G66" s="184"/>
      <c r="H66" s="181"/>
      <c r="I66" s="181"/>
      <c r="J66" s="184"/>
      <c r="K66" s="184"/>
      <c r="L66" s="184"/>
      <c r="M66" s="184"/>
      <c r="N66" s="184"/>
      <c r="O66" s="184"/>
      <c r="P66" s="184"/>
      <c r="Q66" s="184"/>
      <c r="R66" s="184"/>
      <c r="S66" s="184"/>
      <c r="T66" s="184"/>
      <c r="U66" s="184"/>
      <c r="V66" s="184"/>
      <c r="W66" s="184"/>
      <c r="X66" s="184"/>
      <c r="Y66" s="184"/>
      <c r="Z66" s="184"/>
      <c r="AA66" s="184"/>
    </row>
    <row r="67" spans="1:27" ht="15.75" customHeight="1">
      <c r="A67" s="184"/>
      <c r="B67" s="184"/>
      <c r="C67" s="184"/>
      <c r="D67" s="184"/>
      <c r="E67" s="184"/>
      <c r="F67" s="184"/>
      <c r="G67" s="184"/>
      <c r="H67" s="181"/>
      <c r="I67" s="181"/>
      <c r="J67" s="184"/>
      <c r="K67" s="184"/>
      <c r="L67" s="184"/>
      <c r="M67" s="184"/>
      <c r="N67" s="184"/>
      <c r="O67" s="184"/>
      <c r="P67" s="184"/>
      <c r="Q67" s="184"/>
      <c r="R67" s="184"/>
      <c r="S67" s="184"/>
      <c r="T67" s="184"/>
      <c r="U67" s="184"/>
      <c r="V67" s="184"/>
      <c r="W67" s="184"/>
      <c r="X67" s="184"/>
      <c r="Y67" s="184"/>
      <c r="Z67" s="184"/>
      <c r="AA67" s="184"/>
    </row>
    <row r="68" spans="1:27" ht="15.75" customHeight="1">
      <c r="A68" s="184"/>
      <c r="B68" s="184"/>
      <c r="C68" s="184"/>
      <c r="D68" s="184"/>
      <c r="E68" s="184"/>
      <c r="F68" s="184"/>
      <c r="G68" s="184"/>
      <c r="H68" s="181"/>
      <c r="I68" s="181"/>
      <c r="J68" s="184"/>
      <c r="K68" s="184"/>
      <c r="L68" s="184"/>
      <c r="M68" s="184"/>
      <c r="N68" s="184"/>
      <c r="O68" s="184"/>
      <c r="P68" s="184"/>
      <c r="Q68" s="184"/>
      <c r="R68" s="184"/>
      <c r="S68" s="184"/>
      <c r="T68" s="184"/>
      <c r="U68" s="184"/>
      <c r="V68" s="184"/>
      <c r="W68" s="184"/>
      <c r="X68" s="184"/>
      <c r="Y68" s="184"/>
      <c r="Z68" s="184"/>
      <c r="AA68" s="184"/>
    </row>
    <row r="69" spans="1:27" ht="15.75" customHeight="1">
      <c r="A69" s="184"/>
      <c r="B69" s="184"/>
      <c r="C69" s="184"/>
      <c r="D69" s="184"/>
      <c r="E69" s="184"/>
      <c r="F69" s="184"/>
      <c r="G69" s="184"/>
      <c r="H69" s="181"/>
      <c r="I69" s="181"/>
      <c r="J69" s="184"/>
      <c r="K69" s="184"/>
      <c r="L69" s="184"/>
      <c r="M69" s="184"/>
      <c r="N69" s="184"/>
      <c r="O69" s="184"/>
      <c r="P69" s="184"/>
      <c r="Q69" s="184"/>
      <c r="R69" s="184"/>
      <c r="S69" s="184"/>
      <c r="T69" s="184"/>
      <c r="U69" s="184"/>
      <c r="V69" s="184"/>
      <c r="W69" s="184"/>
      <c r="X69" s="184"/>
      <c r="Y69" s="184"/>
      <c r="Z69" s="184"/>
      <c r="AA69" s="184"/>
    </row>
    <row r="70" spans="1:27" ht="15.75" customHeight="1">
      <c r="A70" s="184"/>
      <c r="B70" s="184"/>
      <c r="C70" s="184"/>
      <c r="D70" s="184"/>
      <c r="E70" s="184"/>
      <c r="F70" s="184"/>
      <c r="G70" s="184"/>
      <c r="H70" s="181"/>
      <c r="I70" s="181"/>
      <c r="J70" s="184"/>
      <c r="K70" s="184"/>
      <c r="L70" s="184"/>
      <c r="M70" s="184"/>
      <c r="N70" s="184"/>
      <c r="O70" s="184"/>
      <c r="P70" s="184"/>
      <c r="Q70" s="184"/>
      <c r="R70" s="184"/>
      <c r="S70" s="184"/>
      <c r="T70" s="184"/>
      <c r="U70" s="184"/>
      <c r="V70" s="184"/>
      <c r="W70" s="184"/>
      <c r="X70" s="184"/>
      <c r="Y70" s="184"/>
      <c r="Z70" s="184"/>
      <c r="AA70" s="184"/>
    </row>
    <row r="71" spans="1:27" ht="15.75" customHeight="1">
      <c r="A71" s="184"/>
      <c r="B71" s="184"/>
      <c r="C71" s="184"/>
      <c r="D71" s="184"/>
      <c r="E71" s="184"/>
      <c r="F71" s="184"/>
      <c r="G71" s="184"/>
      <c r="H71" s="181"/>
      <c r="I71" s="181"/>
      <c r="J71" s="184"/>
      <c r="K71" s="184"/>
      <c r="L71" s="184"/>
      <c r="M71" s="184"/>
      <c r="N71" s="184"/>
      <c r="O71" s="184"/>
      <c r="P71" s="184"/>
      <c r="Q71" s="184"/>
      <c r="R71" s="184"/>
      <c r="S71" s="184"/>
      <c r="T71" s="184"/>
      <c r="U71" s="184"/>
      <c r="V71" s="184"/>
      <c r="W71" s="184"/>
      <c r="X71" s="184"/>
      <c r="Y71" s="184"/>
      <c r="Z71" s="184"/>
      <c r="AA71" s="184"/>
    </row>
    <row r="72" spans="1:27" ht="15.75" customHeight="1">
      <c r="A72" s="184"/>
      <c r="B72" s="184"/>
      <c r="C72" s="184"/>
      <c r="D72" s="184"/>
      <c r="E72" s="184"/>
      <c r="F72" s="184"/>
      <c r="G72" s="184"/>
      <c r="H72" s="181"/>
      <c r="I72" s="181"/>
      <c r="J72" s="184"/>
      <c r="K72" s="184"/>
      <c r="L72" s="184"/>
      <c r="M72" s="184"/>
      <c r="N72" s="184"/>
      <c r="O72" s="184"/>
      <c r="P72" s="184"/>
      <c r="Q72" s="184"/>
      <c r="R72" s="184"/>
      <c r="S72" s="184"/>
      <c r="T72" s="184"/>
      <c r="U72" s="184"/>
      <c r="V72" s="184"/>
      <c r="W72" s="184"/>
      <c r="X72" s="184"/>
      <c r="Y72" s="184"/>
      <c r="Z72" s="184"/>
      <c r="AA72" s="184"/>
    </row>
    <row r="73" spans="1:27" ht="15.75" customHeight="1">
      <c r="A73" s="184"/>
      <c r="B73" s="184"/>
      <c r="C73" s="184"/>
      <c r="D73" s="184"/>
      <c r="E73" s="184"/>
      <c r="F73" s="184"/>
      <c r="G73" s="184"/>
      <c r="H73" s="181"/>
      <c r="I73" s="181"/>
      <c r="J73" s="184"/>
      <c r="K73" s="184"/>
      <c r="L73" s="184"/>
      <c r="M73" s="184"/>
      <c r="N73" s="184"/>
      <c r="O73" s="184"/>
      <c r="P73" s="184"/>
      <c r="Q73" s="184"/>
      <c r="R73" s="184"/>
      <c r="S73" s="184"/>
      <c r="T73" s="184"/>
      <c r="U73" s="184"/>
      <c r="V73" s="184"/>
      <c r="W73" s="184"/>
      <c r="X73" s="184"/>
      <c r="Y73" s="184"/>
      <c r="Z73" s="184"/>
      <c r="AA73" s="184"/>
    </row>
    <row r="74" spans="1:27" ht="15.75" customHeight="1">
      <c r="A74" s="184"/>
      <c r="B74" s="184"/>
      <c r="C74" s="184"/>
      <c r="D74" s="184"/>
      <c r="E74" s="184"/>
      <c r="F74" s="184"/>
      <c r="G74" s="184"/>
      <c r="H74" s="181"/>
      <c r="I74" s="181"/>
      <c r="J74" s="184"/>
      <c r="K74" s="184"/>
      <c r="L74" s="184"/>
      <c r="M74" s="184"/>
      <c r="N74" s="184"/>
      <c r="O74" s="184"/>
      <c r="P74" s="184"/>
      <c r="Q74" s="184"/>
      <c r="R74" s="184"/>
      <c r="S74" s="184"/>
      <c r="T74" s="184"/>
      <c r="U74" s="184"/>
      <c r="V74" s="184"/>
      <c r="W74" s="184"/>
      <c r="X74" s="184"/>
      <c r="Y74" s="184"/>
      <c r="Z74" s="184"/>
      <c r="AA74" s="184"/>
    </row>
    <row r="75" spans="1:27" ht="15.75" customHeight="1">
      <c r="A75" s="184"/>
      <c r="B75" s="184"/>
      <c r="C75" s="184"/>
      <c r="D75" s="184"/>
      <c r="E75" s="184"/>
      <c r="F75" s="184"/>
      <c r="G75" s="184"/>
      <c r="H75" s="181"/>
      <c r="I75" s="181"/>
      <c r="J75" s="184"/>
      <c r="K75" s="184"/>
      <c r="L75" s="184"/>
      <c r="M75" s="184"/>
      <c r="N75" s="184"/>
      <c r="O75" s="184"/>
      <c r="P75" s="184"/>
      <c r="Q75" s="184"/>
      <c r="R75" s="184"/>
      <c r="S75" s="184"/>
      <c r="T75" s="184"/>
      <c r="U75" s="184"/>
      <c r="V75" s="184"/>
      <c r="W75" s="184"/>
      <c r="X75" s="184"/>
      <c r="Y75" s="184"/>
      <c r="Z75" s="184"/>
      <c r="AA75" s="184"/>
    </row>
    <row r="76" spans="1:27" ht="15.75" customHeight="1">
      <c r="A76" s="184"/>
      <c r="B76" s="184"/>
      <c r="C76" s="184"/>
      <c r="D76" s="184"/>
      <c r="E76" s="184"/>
      <c r="F76" s="184"/>
      <c r="G76" s="184"/>
      <c r="H76" s="181"/>
      <c r="I76" s="181"/>
      <c r="J76" s="184"/>
      <c r="K76" s="184"/>
      <c r="L76" s="184"/>
      <c r="M76" s="184"/>
      <c r="N76" s="184"/>
      <c r="O76" s="184"/>
      <c r="P76" s="184"/>
      <c r="Q76" s="184"/>
      <c r="R76" s="184"/>
      <c r="S76" s="184"/>
      <c r="T76" s="184"/>
      <c r="U76" s="184"/>
      <c r="V76" s="184"/>
      <c r="W76" s="184"/>
      <c r="X76" s="184"/>
      <c r="Y76" s="184"/>
      <c r="Z76" s="184"/>
      <c r="AA76" s="184"/>
    </row>
    <row r="77" spans="1:27" ht="15.75" customHeight="1">
      <c r="A77" s="184"/>
      <c r="B77" s="184"/>
      <c r="C77" s="184"/>
      <c r="D77" s="184"/>
      <c r="E77" s="184"/>
      <c r="F77" s="184"/>
      <c r="G77" s="184"/>
      <c r="H77" s="181"/>
      <c r="I77" s="181"/>
      <c r="J77" s="184"/>
      <c r="K77" s="184"/>
      <c r="L77" s="184"/>
      <c r="M77" s="184"/>
      <c r="N77" s="184"/>
      <c r="O77" s="184"/>
      <c r="P77" s="184"/>
      <c r="Q77" s="184"/>
      <c r="R77" s="184"/>
      <c r="S77" s="184"/>
      <c r="T77" s="184"/>
      <c r="U77" s="184"/>
      <c r="V77" s="184"/>
      <c r="W77" s="184"/>
      <c r="X77" s="184"/>
      <c r="Y77" s="184"/>
      <c r="Z77" s="184"/>
      <c r="AA77" s="184"/>
    </row>
    <row r="78" spans="1:27" ht="15.75" customHeight="1">
      <c r="A78" s="184"/>
      <c r="B78" s="184"/>
      <c r="C78" s="184"/>
      <c r="D78" s="184"/>
      <c r="E78" s="184"/>
      <c r="F78" s="184"/>
      <c r="G78" s="184"/>
      <c r="H78" s="181"/>
      <c r="I78" s="181"/>
      <c r="J78" s="184"/>
      <c r="K78" s="184"/>
      <c r="L78" s="184"/>
      <c r="M78" s="184"/>
      <c r="N78" s="184"/>
      <c r="O78" s="184"/>
      <c r="P78" s="184"/>
      <c r="Q78" s="184"/>
      <c r="R78" s="184"/>
      <c r="S78" s="184"/>
      <c r="T78" s="184"/>
      <c r="U78" s="184"/>
      <c r="V78" s="184"/>
      <c r="W78" s="184"/>
      <c r="X78" s="184"/>
      <c r="Y78" s="184"/>
      <c r="Z78" s="184"/>
      <c r="AA78" s="184"/>
    </row>
    <row r="79" spans="1:27" ht="15.75" customHeight="1">
      <c r="A79" s="184"/>
      <c r="B79" s="184"/>
      <c r="C79" s="184"/>
      <c r="D79" s="184"/>
      <c r="E79" s="184"/>
      <c r="F79" s="184"/>
      <c r="G79" s="184"/>
      <c r="H79" s="181"/>
      <c r="I79" s="181"/>
      <c r="J79" s="184"/>
      <c r="K79" s="184"/>
      <c r="L79" s="184"/>
      <c r="M79" s="184"/>
      <c r="N79" s="184"/>
      <c r="O79" s="184"/>
      <c r="P79" s="184"/>
      <c r="Q79" s="184"/>
      <c r="R79" s="184"/>
      <c r="S79" s="184"/>
      <c r="T79" s="184"/>
      <c r="U79" s="184"/>
      <c r="V79" s="184"/>
      <c r="W79" s="184"/>
      <c r="X79" s="184"/>
      <c r="Y79" s="184"/>
      <c r="Z79" s="184"/>
      <c r="AA79" s="184"/>
    </row>
    <row r="80" spans="1:27" ht="15.75" customHeight="1">
      <c r="A80" s="184"/>
      <c r="B80" s="184"/>
      <c r="C80" s="184"/>
      <c r="D80" s="184"/>
      <c r="E80" s="184"/>
      <c r="F80" s="184"/>
      <c r="G80" s="184"/>
      <c r="H80" s="181"/>
      <c r="I80" s="181"/>
      <c r="J80" s="184"/>
      <c r="K80" s="184"/>
      <c r="L80" s="184"/>
      <c r="M80" s="184"/>
      <c r="N80" s="184"/>
      <c r="O80" s="184"/>
      <c r="P80" s="184"/>
      <c r="Q80" s="184"/>
      <c r="R80" s="184"/>
      <c r="S80" s="184"/>
      <c r="T80" s="184"/>
      <c r="U80" s="184"/>
      <c r="V80" s="184"/>
      <c r="W80" s="184"/>
      <c r="X80" s="184"/>
      <c r="Y80" s="184"/>
      <c r="Z80" s="184"/>
      <c r="AA80" s="184"/>
    </row>
    <row r="81" spans="1:27" ht="15.75" customHeight="1">
      <c r="A81" s="184"/>
      <c r="B81" s="184"/>
      <c r="C81" s="184"/>
      <c r="D81" s="184"/>
      <c r="E81" s="184"/>
      <c r="F81" s="184"/>
      <c r="G81" s="184"/>
      <c r="H81" s="181"/>
      <c r="I81" s="181"/>
      <c r="J81" s="184"/>
      <c r="K81" s="184"/>
      <c r="L81" s="184"/>
      <c r="M81" s="184"/>
      <c r="N81" s="184"/>
      <c r="O81" s="184"/>
      <c r="P81" s="184"/>
      <c r="Q81" s="184"/>
      <c r="R81" s="184"/>
      <c r="S81" s="184"/>
      <c r="T81" s="184"/>
      <c r="U81" s="184"/>
      <c r="V81" s="184"/>
      <c r="W81" s="184"/>
      <c r="X81" s="184"/>
      <c r="Y81" s="184"/>
      <c r="Z81" s="184"/>
      <c r="AA81" s="184"/>
    </row>
    <row r="82" spans="1:27" ht="15.75" customHeight="1">
      <c r="A82" s="184"/>
      <c r="B82" s="184"/>
      <c r="C82" s="184"/>
      <c r="D82" s="184"/>
      <c r="E82" s="184"/>
      <c r="F82" s="184"/>
      <c r="G82" s="184"/>
      <c r="H82" s="181"/>
      <c r="I82" s="181"/>
      <c r="J82" s="184"/>
      <c r="K82" s="184"/>
      <c r="L82" s="184"/>
      <c r="M82" s="184"/>
      <c r="N82" s="184"/>
      <c r="O82" s="184"/>
      <c r="P82" s="184"/>
      <c r="Q82" s="184"/>
      <c r="R82" s="184"/>
      <c r="S82" s="184"/>
      <c r="T82" s="184"/>
      <c r="U82" s="184"/>
      <c r="V82" s="184"/>
      <c r="W82" s="184"/>
      <c r="X82" s="184"/>
      <c r="Y82" s="184"/>
      <c r="Z82" s="184"/>
      <c r="AA82" s="184"/>
    </row>
    <row r="83" spans="1:27" ht="15.75" customHeight="1">
      <c r="A83" s="184"/>
      <c r="B83" s="184"/>
      <c r="C83" s="184"/>
      <c r="D83" s="184"/>
      <c r="E83" s="184"/>
      <c r="F83" s="184"/>
      <c r="G83" s="184"/>
      <c r="H83" s="181"/>
      <c r="I83" s="181"/>
      <c r="J83" s="184"/>
      <c r="K83" s="184"/>
      <c r="L83" s="184"/>
      <c r="M83" s="184"/>
      <c r="N83" s="184"/>
      <c r="O83" s="184"/>
      <c r="P83" s="184"/>
      <c r="Q83" s="184"/>
      <c r="R83" s="184"/>
      <c r="S83" s="184"/>
      <c r="T83" s="184"/>
      <c r="U83" s="184"/>
      <c r="V83" s="184"/>
      <c r="W83" s="184"/>
      <c r="X83" s="184"/>
      <c r="Y83" s="184"/>
      <c r="Z83" s="184"/>
      <c r="AA83" s="184"/>
    </row>
    <row r="84" spans="1:27" ht="15.75" customHeight="1">
      <c r="A84" s="184"/>
      <c r="B84" s="184"/>
      <c r="C84" s="184"/>
      <c r="D84" s="184"/>
      <c r="E84" s="184"/>
      <c r="F84" s="184"/>
      <c r="G84" s="184"/>
      <c r="H84" s="181"/>
      <c r="I84" s="181"/>
      <c r="J84" s="184"/>
      <c r="K84" s="184"/>
      <c r="L84" s="184"/>
      <c r="M84" s="184"/>
      <c r="N84" s="184"/>
      <c r="O84" s="184"/>
      <c r="P84" s="184"/>
      <c r="Q84" s="184"/>
      <c r="R84" s="184"/>
      <c r="S84" s="184"/>
      <c r="T84" s="184"/>
      <c r="U84" s="184"/>
      <c r="V84" s="184"/>
      <c r="W84" s="184"/>
      <c r="X84" s="184"/>
      <c r="Y84" s="184"/>
      <c r="Z84" s="184"/>
      <c r="AA84" s="184"/>
    </row>
    <row r="85" spans="1:27" ht="15.75" customHeight="1">
      <c r="A85" s="184"/>
      <c r="B85" s="184"/>
      <c r="C85" s="184"/>
      <c r="D85" s="184"/>
      <c r="E85" s="184"/>
      <c r="F85" s="184"/>
      <c r="G85" s="184"/>
      <c r="H85" s="181"/>
      <c r="I85" s="181"/>
      <c r="J85" s="184"/>
      <c r="K85" s="184"/>
      <c r="L85" s="184"/>
      <c r="M85" s="184"/>
      <c r="N85" s="184"/>
      <c r="O85" s="184"/>
      <c r="P85" s="184"/>
      <c r="Q85" s="184"/>
      <c r="R85" s="184"/>
      <c r="S85" s="184"/>
      <c r="T85" s="184"/>
      <c r="U85" s="184"/>
      <c r="V85" s="184"/>
      <c r="W85" s="184"/>
      <c r="X85" s="184"/>
      <c r="Y85" s="184"/>
      <c r="Z85" s="184"/>
      <c r="AA85" s="184"/>
    </row>
    <row r="86" spans="1:27" ht="15.75" customHeight="1">
      <c r="A86" s="184"/>
      <c r="B86" s="184"/>
      <c r="C86" s="184"/>
      <c r="D86" s="184"/>
      <c r="E86" s="184"/>
      <c r="F86" s="184"/>
      <c r="G86" s="184"/>
      <c r="H86" s="181"/>
      <c r="I86" s="181"/>
      <c r="J86" s="184"/>
      <c r="K86" s="184"/>
      <c r="L86" s="184"/>
      <c r="M86" s="184"/>
      <c r="N86" s="184"/>
      <c r="O86" s="184"/>
      <c r="P86" s="184"/>
      <c r="Q86" s="184"/>
      <c r="R86" s="184"/>
      <c r="S86" s="184"/>
      <c r="T86" s="184"/>
      <c r="U86" s="184"/>
      <c r="V86" s="184"/>
      <c r="W86" s="184"/>
      <c r="X86" s="184"/>
      <c r="Y86" s="184"/>
      <c r="Z86" s="184"/>
      <c r="AA86" s="184"/>
    </row>
    <row r="87" spans="1:27" ht="15.75" customHeight="1">
      <c r="A87" s="184"/>
      <c r="B87" s="184"/>
      <c r="C87" s="184"/>
      <c r="D87" s="184"/>
      <c r="E87" s="184"/>
      <c r="F87" s="184"/>
      <c r="G87" s="184"/>
      <c r="H87" s="181"/>
      <c r="I87" s="181"/>
      <c r="J87" s="184"/>
      <c r="K87" s="184"/>
      <c r="L87" s="184"/>
      <c r="M87" s="184"/>
      <c r="N87" s="184"/>
      <c r="O87" s="184"/>
      <c r="P87" s="184"/>
      <c r="Q87" s="184"/>
      <c r="R87" s="184"/>
      <c r="S87" s="184"/>
      <c r="T87" s="184"/>
      <c r="U87" s="184"/>
      <c r="V87" s="184"/>
      <c r="W87" s="184"/>
      <c r="X87" s="184"/>
      <c r="Y87" s="184"/>
      <c r="Z87" s="184"/>
      <c r="AA87" s="184"/>
    </row>
    <row r="88" spans="1:27" ht="15.75" customHeight="1">
      <c r="A88" s="184"/>
      <c r="B88" s="184"/>
      <c r="C88" s="184"/>
      <c r="D88" s="184"/>
      <c r="E88" s="184"/>
      <c r="F88" s="184"/>
      <c r="G88" s="184"/>
      <c r="H88" s="181"/>
      <c r="I88" s="181"/>
      <c r="J88" s="184"/>
      <c r="K88" s="184"/>
      <c r="L88" s="184"/>
      <c r="M88" s="184"/>
      <c r="N88" s="184"/>
      <c r="O88" s="184"/>
      <c r="P88" s="184"/>
      <c r="Q88" s="184"/>
      <c r="R88" s="184"/>
      <c r="S88" s="184"/>
      <c r="T88" s="184"/>
      <c r="U88" s="184"/>
      <c r="V88" s="184"/>
      <c r="W88" s="184"/>
      <c r="X88" s="184"/>
      <c r="Y88" s="184"/>
      <c r="Z88" s="184"/>
      <c r="AA88" s="184"/>
    </row>
    <row r="89" spans="1:27" ht="15.75" customHeight="1">
      <c r="A89" s="184"/>
      <c r="B89" s="184"/>
      <c r="C89" s="184"/>
      <c r="D89" s="184"/>
      <c r="E89" s="184"/>
      <c r="F89" s="184"/>
      <c r="G89" s="184"/>
      <c r="H89" s="181"/>
      <c r="I89" s="181"/>
      <c r="J89" s="184"/>
      <c r="K89" s="184"/>
      <c r="L89" s="184"/>
      <c r="M89" s="184"/>
      <c r="N89" s="184"/>
      <c r="O89" s="184"/>
      <c r="P89" s="184"/>
      <c r="Q89" s="184"/>
      <c r="R89" s="184"/>
      <c r="S89" s="184"/>
      <c r="T89" s="184"/>
      <c r="U89" s="184"/>
      <c r="V89" s="184"/>
      <c r="W89" s="184"/>
      <c r="X89" s="184"/>
      <c r="Y89" s="184"/>
      <c r="Z89" s="184"/>
      <c r="AA89" s="184"/>
    </row>
    <row r="90" spans="1:27" ht="15.75" customHeight="1">
      <c r="A90" s="184"/>
      <c r="B90" s="184"/>
      <c r="C90" s="184"/>
      <c r="D90" s="184"/>
      <c r="E90" s="184"/>
      <c r="F90" s="184"/>
      <c r="G90" s="184"/>
      <c r="H90" s="181"/>
      <c r="I90" s="181"/>
      <c r="J90" s="184"/>
      <c r="K90" s="184"/>
      <c r="L90" s="184"/>
      <c r="M90" s="184"/>
      <c r="N90" s="184"/>
      <c r="O90" s="184"/>
      <c r="P90" s="184"/>
      <c r="Q90" s="184"/>
      <c r="R90" s="184"/>
      <c r="S90" s="184"/>
      <c r="T90" s="184"/>
      <c r="U90" s="184"/>
      <c r="V90" s="184"/>
      <c r="W90" s="184"/>
      <c r="X90" s="184"/>
      <c r="Y90" s="184"/>
      <c r="Z90" s="184"/>
      <c r="AA90" s="184"/>
    </row>
    <row r="91" spans="1:27" ht="15.75" customHeight="1">
      <c r="A91" s="184"/>
      <c r="B91" s="184"/>
      <c r="C91" s="184"/>
      <c r="D91" s="184"/>
      <c r="E91" s="184"/>
      <c r="F91" s="184"/>
      <c r="G91" s="184"/>
      <c r="H91" s="181"/>
      <c r="I91" s="181"/>
      <c r="J91" s="184"/>
      <c r="K91" s="184"/>
      <c r="L91" s="184"/>
      <c r="M91" s="184"/>
      <c r="N91" s="184"/>
      <c r="O91" s="184"/>
      <c r="P91" s="184"/>
      <c r="Q91" s="184"/>
      <c r="R91" s="184"/>
      <c r="S91" s="184"/>
      <c r="T91" s="184"/>
      <c r="U91" s="184"/>
      <c r="V91" s="184"/>
      <c r="W91" s="184"/>
      <c r="X91" s="184"/>
      <c r="Y91" s="184"/>
      <c r="Z91" s="184"/>
      <c r="AA91" s="184"/>
    </row>
    <row r="92" spans="1:27" ht="15.75" customHeight="1">
      <c r="A92" s="184"/>
      <c r="B92" s="184"/>
      <c r="C92" s="184"/>
      <c r="D92" s="184"/>
      <c r="E92" s="184"/>
      <c r="F92" s="184"/>
      <c r="G92" s="184"/>
      <c r="H92" s="181"/>
      <c r="I92" s="181"/>
      <c r="J92" s="184"/>
      <c r="K92" s="184"/>
      <c r="L92" s="184"/>
      <c r="M92" s="184"/>
      <c r="N92" s="184"/>
      <c r="O92" s="184"/>
      <c r="P92" s="184"/>
      <c r="Q92" s="184"/>
      <c r="R92" s="184"/>
      <c r="S92" s="184"/>
      <c r="T92" s="184"/>
      <c r="U92" s="184"/>
      <c r="V92" s="184"/>
      <c r="W92" s="184"/>
      <c r="X92" s="184"/>
      <c r="Y92" s="184"/>
      <c r="Z92" s="184"/>
      <c r="AA92" s="184"/>
    </row>
    <row r="93" spans="1:27" ht="15.75" customHeight="1">
      <c r="A93" s="184"/>
      <c r="B93" s="184"/>
      <c r="C93" s="184"/>
      <c r="D93" s="184"/>
      <c r="E93" s="184"/>
      <c r="F93" s="184"/>
      <c r="G93" s="184"/>
      <c r="H93" s="181"/>
      <c r="I93" s="181"/>
      <c r="J93" s="184"/>
      <c r="K93" s="184"/>
      <c r="L93" s="184"/>
      <c r="M93" s="184"/>
      <c r="N93" s="184"/>
      <c r="O93" s="184"/>
      <c r="P93" s="184"/>
      <c r="Q93" s="184"/>
      <c r="R93" s="184"/>
      <c r="S93" s="184"/>
      <c r="T93" s="184"/>
      <c r="U93" s="184"/>
      <c r="V93" s="184"/>
      <c r="W93" s="184"/>
      <c r="X93" s="184"/>
      <c r="Y93" s="184"/>
      <c r="Z93" s="184"/>
      <c r="AA93" s="184"/>
    </row>
    <row r="94" spans="1:27" ht="15.75" customHeight="1">
      <c r="A94" s="184"/>
      <c r="B94" s="184"/>
      <c r="C94" s="184"/>
      <c r="D94" s="184"/>
      <c r="E94" s="184"/>
      <c r="F94" s="184"/>
      <c r="G94" s="184"/>
      <c r="H94" s="181"/>
      <c r="I94" s="181"/>
      <c r="J94" s="184"/>
      <c r="K94" s="184"/>
      <c r="L94" s="184"/>
      <c r="M94" s="184"/>
      <c r="N94" s="184"/>
      <c r="O94" s="184"/>
      <c r="P94" s="184"/>
      <c r="Q94" s="184"/>
      <c r="R94" s="184"/>
      <c r="S94" s="184"/>
      <c r="T94" s="184"/>
      <c r="U94" s="184"/>
      <c r="V94" s="184"/>
      <c r="W94" s="184"/>
      <c r="X94" s="184"/>
      <c r="Y94" s="184"/>
      <c r="Z94" s="184"/>
      <c r="AA94" s="184"/>
    </row>
    <row r="95" spans="1:27" ht="15.75" customHeight="1">
      <c r="A95" s="184"/>
      <c r="B95" s="184"/>
      <c r="C95" s="184"/>
      <c r="D95" s="184"/>
      <c r="E95" s="184"/>
      <c r="F95" s="184"/>
      <c r="G95" s="184"/>
      <c r="H95" s="181"/>
      <c r="I95" s="181"/>
      <c r="J95" s="184"/>
      <c r="K95" s="184"/>
      <c r="L95" s="184"/>
      <c r="M95" s="184"/>
      <c r="N95" s="184"/>
      <c r="O95" s="184"/>
      <c r="P95" s="184"/>
      <c r="Q95" s="184"/>
      <c r="R95" s="184"/>
      <c r="S95" s="184"/>
      <c r="T95" s="184"/>
      <c r="U95" s="184"/>
      <c r="V95" s="184"/>
      <c r="W95" s="184"/>
      <c r="X95" s="184"/>
      <c r="Y95" s="184"/>
      <c r="Z95" s="184"/>
      <c r="AA95" s="184"/>
    </row>
    <row r="96" spans="1:27" ht="15.75" customHeight="1">
      <c r="A96" s="184"/>
      <c r="B96" s="184"/>
      <c r="C96" s="184"/>
      <c r="D96" s="184"/>
      <c r="E96" s="184"/>
      <c r="F96" s="184"/>
      <c r="G96" s="184"/>
      <c r="H96" s="181"/>
      <c r="I96" s="181"/>
      <c r="J96" s="184"/>
      <c r="K96" s="184"/>
      <c r="L96" s="184"/>
      <c r="M96" s="184"/>
      <c r="N96" s="184"/>
      <c r="O96" s="184"/>
      <c r="P96" s="184"/>
      <c r="Q96" s="184"/>
      <c r="R96" s="184"/>
      <c r="S96" s="184"/>
      <c r="T96" s="184"/>
      <c r="U96" s="184"/>
      <c r="V96" s="184"/>
      <c r="W96" s="184"/>
      <c r="X96" s="184"/>
      <c r="Y96" s="184"/>
      <c r="Z96" s="184"/>
      <c r="AA96" s="184"/>
    </row>
    <row r="97" spans="1:27" ht="15.75" customHeight="1">
      <c r="A97" s="184"/>
      <c r="B97" s="184"/>
      <c r="C97" s="184"/>
      <c r="D97" s="184"/>
      <c r="E97" s="184"/>
      <c r="F97" s="184"/>
      <c r="G97" s="184"/>
      <c r="H97" s="181"/>
      <c r="I97" s="181"/>
      <c r="J97" s="184"/>
      <c r="K97" s="184"/>
      <c r="L97" s="184"/>
      <c r="M97" s="184"/>
      <c r="N97" s="184"/>
      <c r="O97" s="184"/>
      <c r="P97" s="184"/>
      <c r="Q97" s="184"/>
      <c r="R97" s="184"/>
      <c r="S97" s="184"/>
      <c r="T97" s="184"/>
      <c r="U97" s="184"/>
      <c r="V97" s="184"/>
      <c r="W97" s="184"/>
      <c r="X97" s="184"/>
      <c r="Y97" s="184"/>
      <c r="Z97" s="184"/>
      <c r="AA97" s="184"/>
    </row>
    <row r="98" spans="1:27" ht="15.75" customHeight="1">
      <c r="A98" s="184"/>
      <c r="B98" s="184"/>
      <c r="C98" s="184"/>
      <c r="D98" s="184"/>
      <c r="E98" s="184"/>
      <c r="F98" s="184"/>
      <c r="G98" s="184"/>
      <c r="H98" s="181"/>
      <c r="I98" s="181"/>
      <c r="J98" s="184"/>
      <c r="K98" s="184"/>
      <c r="L98" s="184"/>
      <c r="M98" s="184"/>
      <c r="N98" s="184"/>
      <c r="O98" s="184"/>
      <c r="P98" s="184"/>
      <c r="Q98" s="184"/>
      <c r="R98" s="184"/>
      <c r="S98" s="184"/>
      <c r="T98" s="184"/>
      <c r="U98" s="184"/>
      <c r="V98" s="184"/>
      <c r="W98" s="184"/>
      <c r="X98" s="184"/>
      <c r="Y98" s="184"/>
      <c r="Z98" s="184"/>
      <c r="AA98" s="184"/>
    </row>
    <row r="99" spans="1:27" ht="15.75" customHeight="1">
      <c r="A99" s="184"/>
      <c r="B99" s="184"/>
      <c r="C99" s="184"/>
      <c r="D99" s="184"/>
      <c r="E99" s="184"/>
      <c r="F99" s="184"/>
      <c r="G99" s="184"/>
      <c r="H99" s="181"/>
      <c r="I99" s="181"/>
      <c r="J99" s="184"/>
      <c r="K99" s="184"/>
      <c r="L99" s="184"/>
      <c r="M99" s="184"/>
      <c r="N99" s="184"/>
      <c r="O99" s="184"/>
      <c r="P99" s="184"/>
      <c r="Q99" s="184"/>
      <c r="R99" s="184"/>
      <c r="S99" s="184"/>
      <c r="T99" s="184"/>
      <c r="U99" s="184"/>
      <c r="V99" s="184"/>
      <c r="W99" s="184"/>
      <c r="X99" s="184"/>
      <c r="Y99" s="184"/>
      <c r="Z99" s="184"/>
      <c r="AA99" s="184"/>
    </row>
    <row r="100" spans="1:27" ht="15.75" customHeight="1">
      <c r="A100" s="184"/>
      <c r="B100" s="184"/>
      <c r="C100" s="184"/>
      <c r="D100" s="184"/>
      <c r="E100" s="184"/>
      <c r="F100" s="184"/>
      <c r="G100" s="184"/>
      <c r="H100" s="181"/>
      <c r="I100" s="181"/>
      <c r="J100" s="184"/>
      <c r="K100" s="184"/>
      <c r="L100" s="184"/>
      <c r="M100" s="184"/>
      <c r="N100" s="184"/>
      <c r="O100" s="184"/>
      <c r="P100" s="184"/>
      <c r="Q100" s="184"/>
      <c r="R100" s="184"/>
      <c r="S100" s="184"/>
      <c r="T100" s="184"/>
      <c r="U100" s="184"/>
      <c r="V100" s="184"/>
      <c r="W100" s="184"/>
      <c r="X100" s="184"/>
      <c r="Y100" s="184"/>
      <c r="Z100" s="184"/>
      <c r="AA100" s="184"/>
    </row>
    <row r="101" spans="1:27" ht="15.75" customHeight="1">
      <c r="A101" s="184"/>
      <c r="B101" s="184"/>
      <c r="C101" s="184"/>
      <c r="D101" s="184"/>
      <c r="E101" s="184"/>
      <c r="F101" s="184"/>
      <c r="G101" s="184"/>
      <c r="H101" s="181"/>
      <c r="I101" s="181"/>
      <c r="J101" s="184"/>
      <c r="K101" s="184"/>
      <c r="L101" s="184"/>
      <c r="M101" s="184"/>
      <c r="N101" s="184"/>
      <c r="O101" s="184"/>
      <c r="P101" s="184"/>
      <c r="Q101" s="184"/>
      <c r="R101" s="184"/>
      <c r="S101" s="184"/>
      <c r="T101" s="184"/>
      <c r="U101" s="184"/>
      <c r="V101" s="184"/>
      <c r="W101" s="184"/>
      <c r="X101" s="184"/>
      <c r="Y101" s="184"/>
      <c r="Z101" s="184"/>
      <c r="AA101" s="184"/>
    </row>
    <row r="102" spans="1:27" ht="15.75" customHeight="1">
      <c r="A102" s="184"/>
      <c r="B102" s="184"/>
      <c r="C102" s="184"/>
      <c r="D102" s="184"/>
      <c r="E102" s="184"/>
      <c r="F102" s="184"/>
      <c r="G102" s="184"/>
      <c r="H102" s="181"/>
      <c r="I102" s="181"/>
      <c r="J102" s="184"/>
      <c r="K102" s="184"/>
      <c r="L102" s="184"/>
      <c r="M102" s="184"/>
      <c r="N102" s="184"/>
      <c r="O102" s="184"/>
      <c r="P102" s="184"/>
      <c r="Q102" s="184"/>
      <c r="R102" s="184"/>
      <c r="S102" s="184"/>
      <c r="T102" s="184"/>
      <c r="U102" s="184"/>
      <c r="V102" s="184"/>
      <c r="W102" s="184"/>
      <c r="X102" s="184"/>
      <c r="Y102" s="184"/>
      <c r="Z102" s="184"/>
      <c r="AA102" s="184"/>
    </row>
    <row r="103" spans="1:27" ht="15.75" customHeight="1">
      <c r="A103" s="184"/>
      <c r="B103" s="184"/>
      <c r="C103" s="184"/>
      <c r="D103" s="184"/>
      <c r="E103" s="184"/>
      <c r="F103" s="184"/>
      <c r="G103" s="184"/>
      <c r="H103" s="181"/>
      <c r="I103" s="181"/>
      <c r="J103" s="184"/>
      <c r="K103" s="184"/>
      <c r="L103" s="184"/>
      <c r="M103" s="184"/>
      <c r="N103" s="184"/>
      <c r="O103" s="184"/>
      <c r="P103" s="184"/>
      <c r="Q103" s="184"/>
      <c r="R103" s="184"/>
      <c r="S103" s="184"/>
      <c r="T103" s="184"/>
      <c r="U103" s="184"/>
      <c r="V103" s="184"/>
      <c r="W103" s="184"/>
      <c r="X103" s="184"/>
      <c r="Y103" s="184"/>
      <c r="Z103" s="184"/>
      <c r="AA103" s="184"/>
    </row>
    <row r="104" spans="1:27" ht="15.75" customHeight="1">
      <c r="A104" s="184"/>
      <c r="B104" s="184"/>
      <c r="C104" s="184"/>
      <c r="D104" s="184"/>
      <c r="E104" s="184"/>
      <c r="F104" s="184"/>
      <c r="G104" s="184"/>
      <c r="H104" s="181"/>
      <c r="I104" s="181"/>
      <c r="J104" s="184"/>
      <c r="K104" s="184"/>
      <c r="L104" s="184"/>
      <c r="M104" s="184"/>
      <c r="N104" s="184"/>
      <c r="O104" s="184"/>
      <c r="P104" s="184"/>
      <c r="Q104" s="184"/>
      <c r="R104" s="184"/>
      <c r="S104" s="184"/>
      <c r="T104" s="184"/>
      <c r="U104" s="184"/>
      <c r="V104" s="184"/>
      <c r="W104" s="184"/>
      <c r="X104" s="184"/>
      <c r="Y104" s="184"/>
      <c r="Z104" s="184"/>
      <c r="AA104" s="184"/>
    </row>
    <row r="105" spans="1:27" ht="15.75" customHeight="1">
      <c r="A105" s="184"/>
      <c r="B105" s="184"/>
      <c r="C105" s="184"/>
      <c r="D105" s="184"/>
      <c r="E105" s="184"/>
      <c r="F105" s="184"/>
      <c r="G105" s="184"/>
      <c r="H105" s="181"/>
      <c r="I105" s="181"/>
      <c r="J105" s="184"/>
      <c r="K105" s="184"/>
      <c r="L105" s="184"/>
      <c r="M105" s="184"/>
      <c r="N105" s="184"/>
      <c r="O105" s="184"/>
      <c r="P105" s="184"/>
      <c r="Q105" s="184"/>
      <c r="R105" s="184"/>
      <c r="S105" s="184"/>
      <c r="T105" s="184"/>
      <c r="U105" s="184"/>
      <c r="V105" s="184"/>
      <c r="W105" s="184"/>
      <c r="X105" s="184"/>
      <c r="Y105" s="184"/>
      <c r="Z105" s="184"/>
      <c r="AA105" s="184"/>
    </row>
    <row r="106" spans="1:27" ht="15.75" customHeight="1">
      <c r="A106" s="184"/>
      <c r="B106" s="184"/>
      <c r="C106" s="184"/>
      <c r="D106" s="184"/>
      <c r="E106" s="184"/>
      <c r="F106" s="184"/>
      <c r="G106" s="184"/>
      <c r="H106" s="181"/>
      <c r="I106" s="181"/>
      <c r="J106" s="184"/>
      <c r="K106" s="184"/>
      <c r="L106" s="184"/>
      <c r="M106" s="184"/>
      <c r="N106" s="184"/>
      <c r="O106" s="184"/>
      <c r="P106" s="184"/>
      <c r="Q106" s="184"/>
      <c r="R106" s="184"/>
      <c r="S106" s="184"/>
      <c r="T106" s="184"/>
      <c r="U106" s="184"/>
      <c r="V106" s="184"/>
      <c r="W106" s="184"/>
      <c r="X106" s="184"/>
      <c r="Y106" s="184"/>
      <c r="Z106" s="184"/>
      <c r="AA106" s="184"/>
    </row>
    <row r="107" spans="1:27" ht="15.75" customHeight="1">
      <c r="A107" s="184"/>
      <c r="B107" s="184"/>
      <c r="C107" s="184"/>
      <c r="D107" s="184"/>
      <c r="E107" s="184"/>
      <c r="F107" s="184"/>
      <c r="G107" s="184"/>
      <c r="H107" s="181"/>
      <c r="I107" s="181"/>
      <c r="J107" s="184"/>
      <c r="K107" s="184"/>
      <c r="L107" s="184"/>
      <c r="M107" s="184"/>
      <c r="N107" s="184"/>
      <c r="O107" s="184"/>
      <c r="P107" s="184"/>
      <c r="Q107" s="184"/>
      <c r="R107" s="184"/>
      <c r="S107" s="184"/>
      <c r="T107" s="184"/>
      <c r="U107" s="184"/>
      <c r="V107" s="184"/>
      <c r="W107" s="184"/>
      <c r="X107" s="184"/>
      <c r="Y107" s="184"/>
      <c r="Z107" s="184"/>
      <c r="AA107" s="184"/>
    </row>
    <row r="108" spans="1:27" ht="15.75" customHeight="1">
      <c r="A108" s="184"/>
      <c r="B108" s="184"/>
      <c r="C108" s="184"/>
      <c r="D108" s="184"/>
      <c r="E108" s="184"/>
      <c r="F108" s="184"/>
      <c r="G108" s="184"/>
      <c r="H108" s="181"/>
      <c r="I108" s="181"/>
      <c r="J108" s="184"/>
      <c r="K108" s="184"/>
      <c r="L108" s="184"/>
      <c r="M108" s="184"/>
      <c r="N108" s="184"/>
      <c r="O108" s="184"/>
      <c r="P108" s="184"/>
      <c r="Q108" s="184"/>
      <c r="R108" s="184"/>
      <c r="S108" s="184"/>
      <c r="T108" s="184"/>
      <c r="U108" s="184"/>
      <c r="V108" s="184"/>
      <c r="W108" s="184"/>
      <c r="X108" s="184"/>
      <c r="Y108" s="184"/>
      <c r="Z108" s="184"/>
      <c r="AA108" s="184"/>
    </row>
    <row r="109" spans="1:27" ht="15.75" customHeight="1">
      <c r="A109" s="184"/>
      <c r="B109" s="184"/>
      <c r="C109" s="184"/>
      <c r="D109" s="184"/>
      <c r="E109" s="184"/>
      <c r="F109" s="184"/>
      <c r="G109" s="184"/>
      <c r="H109" s="181"/>
      <c r="I109" s="181"/>
      <c r="J109" s="184"/>
      <c r="K109" s="184"/>
      <c r="L109" s="184"/>
      <c r="M109" s="184"/>
      <c r="N109" s="184"/>
      <c r="O109" s="184"/>
      <c r="P109" s="184"/>
      <c r="Q109" s="184"/>
      <c r="R109" s="184"/>
      <c r="S109" s="184"/>
      <c r="T109" s="184"/>
      <c r="U109" s="184"/>
      <c r="V109" s="184"/>
      <c r="W109" s="184"/>
      <c r="X109" s="184"/>
      <c r="Y109" s="184"/>
      <c r="Z109" s="184"/>
      <c r="AA109" s="184"/>
    </row>
    <row r="110" spans="1:27" ht="15.75" customHeight="1">
      <c r="A110" s="184"/>
      <c r="B110" s="184"/>
      <c r="C110" s="184"/>
      <c r="D110" s="184"/>
      <c r="E110" s="184"/>
      <c r="F110" s="184"/>
      <c r="G110" s="184"/>
      <c r="H110" s="181"/>
      <c r="I110" s="181"/>
      <c r="J110" s="184"/>
      <c r="K110" s="184"/>
      <c r="L110" s="184"/>
      <c r="M110" s="184"/>
      <c r="N110" s="184"/>
      <c r="O110" s="184"/>
      <c r="P110" s="184"/>
      <c r="Q110" s="184"/>
      <c r="R110" s="184"/>
      <c r="S110" s="184"/>
      <c r="T110" s="184"/>
      <c r="U110" s="184"/>
      <c r="V110" s="184"/>
      <c r="W110" s="184"/>
      <c r="X110" s="184"/>
      <c r="Y110" s="184"/>
      <c r="Z110" s="184"/>
      <c r="AA110" s="184"/>
    </row>
    <row r="111" spans="1:27" ht="15.75" customHeight="1">
      <c r="A111" s="184"/>
      <c r="B111" s="184"/>
      <c r="C111" s="184"/>
      <c r="D111" s="184"/>
      <c r="E111" s="184"/>
      <c r="F111" s="184"/>
      <c r="G111" s="184"/>
      <c r="H111" s="181"/>
      <c r="I111" s="181"/>
      <c r="J111" s="184"/>
      <c r="K111" s="184"/>
      <c r="L111" s="184"/>
      <c r="M111" s="184"/>
      <c r="N111" s="184"/>
      <c r="O111" s="184"/>
      <c r="P111" s="184"/>
      <c r="Q111" s="184"/>
      <c r="R111" s="184"/>
      <c r="S111" s="184"/>
      <c r="T111" s="184"/>
      <c r="U111" s="184"/>
      <c r="V111" s="184"/>
      <c r="W111" s="184"/>
      <c r="X111" s="184"/>
      <c r="Y111" s="184"/>
      <c r="Z111" s="184"/>
      <c r="AA111" s="184"/>
    </row>
    <row r="112" spans="1:27" ht="15.75" customHeight="1">
      <c r="A112" s="184"/>
      <c r="B112" s="184"/>
      <c r="C112" s="184"/>
      <c r="D112" s="184"/>
      <c r="E112" s="184"/>
      <c r="F112" s="184"/>
      <c r="G112" s="184"/>
      <c r="H112" s="181"/>
      <c r="I112" s="181"/>
      <c r="J112" s="184"/>
      <c r="K112" s="184"/>
      <c r="L112" s="184"/>
      <c r="M112" s="184"/>
      <c r="N112" s="184"/>
      <c r="O112" s="184"/>
      <c r="P112" s="184"/>
      <c r="Q112" s="184"/>
      <c r="R112" s="184"/>
      <c r="S112" s="184"/>
      <c r="T112" s="184"/>
      <c r="U112" s="184"/>
      <c r="V112" s="184"/>
      <c r="W112" s="184"/>
      <c r="X112" s="184"/>
      <c r="Y112" s="184"/>
      <c r="Z112" s="184"/>
      <c r="AA112" s="184"/>
    </row>
    <row r="113" spans="1:27" ht="15.75" customHeight="1">
      <c r="A113" s="184"/>
      <c r="B113" s="184"/>
      <c r="C113" s="184"/>
      <c r="D113" s="184"/>
      <c r="E113" s="184"/>
      <c r="F113" s="184"/>
      <c r="G113" s="184"/>
      <c r="H113" s="181"/>
      <c r="I113" s="181"/>
      <c r="J113" s="184"/>
      <c r="K113" s="184"/>
      <c r="L113" s="184"/>
      <c r="M113" s="184"/>
      <c r="N113" s="184"/>
      <c r="O113" s="184"/>
      <c r="P113" s="184"/>
      <c r="Q113" s="184"/>
      <c r="R113" s="184"/>
      <c r="S113" s="184"/>
      <c r="T113" s="184"/>
      <c r="U113" s="184"/>
      <c r="V113" s="184"/>
      <c r="W113" s="184"/>
      <c r="X113" s="184"/>
      <c r="Y113" s="184"/>
      <c r="Z113" s="184"/>
      <c r="AA113" s="184"/>
    </row>
    <row r="114" spans="1:27" ht="15.75" customHeight="1">
      <c r="A114" s="184"/>
      <c r="B114" s="184"/>
      <c r="C114" s="184"/>
      <c r="D114" s="184"/>
      <c r="E114" s="184"/>
      <c r="F114" s="184"/>
      <c r="G114" s="184"/>
      <c r="H114" s="181"/>
      <c r="I114" s="181"/>
      <c r="J114" s="184"/>
      <c r="K114" s="184"/>
      <c r="L114" s="184"/>
      <c r="M114" s="184"/>
      <c r="N114" s="184"/>
      <c r="O114" s="184"/>
      <c r="P114" s="184"/>
      <c r="Q114" s="184"/>
      <c r="R114" s="184"/>
      <c r="S114" s="184"/>
      <c r="T114" s="184"/>
      <c r="U114" s="184"/>
      <c r="V114" s="184"/>
      <c r="W114" s="184"/>
      <c r="X114" s="184"/>
      <c r="Y114" s="184"/>
      <c r="Z114" s="184"/>
      <c r="AA114" s="184"/>
    </row>
    <row r="115" spans="1:27" ht="15.75" customHeight="1">
      <c r="A115" s="184"/>
      <c r="B115" s="184"/>
      <c r="C115" s="184"/>
      <c r="D115" s="184"/>
      <c r="E115" s="184"/>
      <c r="F115" s="184"/>
      <c r="G115" s="184"/>
      <c r="H115" s="181"/>
      <c r="I115" s="181"/>
      <c r="J115" s="184"/>
      <c r="K115" s="184"/>
      <c r="L115" s="184"/>
      <c r="M115" s="184"/>
      <c r="N115" s="184"/>
      <c r="O115" s="184"/>
      <c r="P115" s="184"/>
      <c r="Q115" s="184"/>
      <c r="R115" s="184"/>
      <c r="S115" s="184"/>
      <c r="T115" s="184"/>
      <c r="U115" s="184"/>
      <c r="V115" s="184"/>
      <c r="W115" s="184"/>
      <c r="X115" s="184"/>
      <c r="Y115" s="184"/>
      <c r="Z115" s="184"/>
      <c r="AA115" s="184"/>
    </row>
    <row r="116" spans="1:27" ht="15.75" customHeight="1">
      <c r="A116" s="184"/>
      <c r="B116" s="184"/>
      <c r="C116" s="184"/>
      <c r="D116" s="184"/>
      <c r="E116" s="184"/>
      <c r="F116" s="184"/>
      <c r="G116" s="184"/>
      <c r="H116" s="181"/>
      <c r="I116" s="181"/>
      <c r="J116" s="184"/>
      <c r="K116" s="184"/>
      <c r="L116" s="184"/>
      <c r="M116" s="184"/>
      <c r="N116" s="184"/>
      <c r="O116" s="184"/>
      <c r="P116" s="184"/>
      <c r="Q116" s="184"/>
      <c r="R116" s="184"/>
      <c r="S116" s="184"/>
      <c r="T116" s="184"/>
      <c r="U116" s="184"/>
      <c r="V116" s="184"/>
      <c r="W116" s="184"/>
      <c r="X116" s="184"/>
      <c r="Y116" s="184"/>
      <c r="Z116" s="184"/>
      <c r="AA116" s="184"/>
    </row>
    <row r="117" spans="1:27" ht="15.75" customHeight="1">
      <c r="A117" s="184"/>
      <c r="B117" s="184"/>
      <c r="C117" s="184"/>
      <c r="D117" s="184"/>
      <c r="E117" s="184"/>
      <c r="F117" s="184"/>
      <c r="G117" s="184"/>
      <c r="H117" s="181"/>
      <c r="I117" s="181"/>
      <c r="J117" s="184"/>
      <c r="K117" s="184"/>
      <c r="L117" s="184"/>
      <c r="M117" s="184"/>
      <c r="N117" s="184"/>
      <c r="O117" s="184"/>
      <c r="P117" s="184"/>
      <c r="Q117" s="184"/>
      <c r="R117" s="184"/>
      <c r="S117" s="184"/>
      <c r="T117" s="184"/>
      <c r="U117" s="184"/>
      <c r="V117" s="184"/>
      <c r="W117" s="184"/>
      <c r="X117" s="184"/>
      <c r="Y117" s="184"/>
      <c r="Z117" s="184"/>
      <c r="AA117" s="184"/>
    </row>
    <row r="118" spans="1:27" ht="15.75" customHeight="1">
      <c r="A118" s="184"/>
      <c r="B118" s="184"/>
      <c r="C118" s="184"/>
      <c r="D118" s="184"/>
      <c r="E118" s="184"/>
      <c r="F118" s="184"/>
      <c r="G118" s="184"/>
      <c r="H118" s="181"/>
      <c r="I118" s="181"/>
      <c r="J118" s="184"/>
      <c r="K118" s="184"/>
      <c r="L118" s="184"/>
      <c r="M118" s="184"/>
      <c r="N118" s="184"/>
      <c r="O118" s="184"/>
      <c r="P118" s="184"/>
      <c r="Q118" s="184"/>
      <c r="R118" s="184"/>
      <c r="S118" s="184"/>
      <c r="T118" s="184"/>
      <c r="U118" s="184"/>
      <c r="V118" s="184"/>
      <c r="W118" s="184"/>
      <c r="X118" s="184"/>
      <c r="Y118" s="184"/>
      <c r="Z118" s="184"/>
      <c r="AA118" s="184"/>
    </row>
    <row r="119" spans="1:27" ht="15.75" customHeight="1">
      <c r="A119" s="184"/>
      <c r="B119" s="184"/>
      <c r="C119" s="184"/>
      <c r="D119" s="184"/>
      <c r="E119" s="184"/>
      <c r="F119" s="184"/>
      <c r="G119" s="184"/>
      <c r="H119" s="181"/>
      <c r="I119" s="181"/>
      <c r="J119" s="184"/>
      <c r="K119" s="184"/>
      <c r="L119" s="184"/>
      <c r="M119" s="184"/>
      <c r="N119" s="184"/>
      <c r="O119" s="184"/>
      <c r="P119" s="184"/>
      <c r="Q119" s="184"/>
      <c r="R119" s="184"/>
      <c r="S119" s="184"/>
      <c r="T119" s="184"/>
      <c r="U119" s="184"/>
      <c r="V119" s="184"/>
      <c r="W119" s="184"/>
      <c r="X119" s="184"/>
      <c r="Y119" s="184"/>
      <c r="Z119" s="184"/>
      <c r="AA119" s="184"/>
    </row>
    <row r="120" spans="1:27" ht="15.75" customHeight="1">
      <c r="A120" s="184"/>
      <c r="B120" s="184"/>
      <c r="C120" s="184"/>
      <c r="D120" s="184"/>
      <c r="E120" s="184"/>
      <c r="F120" s="184"/>
      <c r="G120" s="184"/>
      <c r="H120" s="181"/>
      <c r="I120" s="181"/>
      <c r="J120" s="184"/>
      <c r="K120" s="184"/>
      <c r="L120" s="184"/>
      <c r="M120" s="184"/>
      <c r="N120" s="184"/>
      <c r="O120" s="184"/>
      <c r="P120" s="184"/>
      <c r="Q120" s="184"/>
      <c r="R120" s="184"/>
      <c r="S120" s="184"/>
      <c r="T120" s="184"/>
      <c r="U120" s="184"/>
      <c r="V120" s="184"/>
      <c r="W120" s="184"/>
      <c r="X120" s="184"/>
      <c r="Y120" s="184"/>
      <c r="Z120" s="184"/>
      <c r="AA120" s="184"/>
    </row>
    <row r="121" spans="1:27" ht="15.75" customHeight="1">
      <c r="A121" s="184"/>
      <c r="B121" s="184"/>
      <c r="C121" s="184"/>
      <c r="D121" s="184"/>
      <c r="E121" s="184"/>
      <c r="F121" s="184"/>
      <c r="G121" s="184"/>
      <c r="H121" s="181"/>
      <c r="I121" s="181"/>
      <c r="J121" s="184"/>
      <c r="K121" s="184"/>
      <c r="L121" s="184"/>
      <c r="M121" s="184"/>
      <c r="N121" s="184"/>
      <c r="O121" s="184"/>
      <c r="P121" s="184"/>
      <c r="Q121" s="184"/>
      <c r="R121" s="184"/>
      <c r="S121" s="184"/>
      <c r="T121" s="184"/>
      <c r="U121" s="184"/>
      <c r="V121" s="184"/>
      <c r="W121" s="184"/>
      <c r="X121" s="184"/>
      <c r="Y121" s="184"/>
      <c r="Z121" s="184"/>
      <c r="AA121" s="184"/>
    </row>
    <row r="122" spans="1:27" ht="15.75" customHeight="1">
      <c r="A122" s="184"/>
      <c r="B122" s="184"/>
      <c r="C122" s="184"/>
      <c r="D122" s="184"/>
      <c r="E122" s="184"/>
      <c r="F122" s="184"/>
      <c r="G122" s="184"/>
      <c r="H122" s="181"/>
      <c r="I122" s="181"/>
      <c r="J122" s="184"/>
      <c r="K122" s="184"/>
      <c r="L122" s="184"/>
      <c r="M122" s="184"/>
      <c r="N122" s="184"/>
      <c r="O122" s="184"/>
      <c r="P122" s="184"/>
      <c r="Q122" s="184"/>
      <c r="R122" s="184"/>
      <c r="S122" s="184"/>
      <c r="T122" s="184"/>
      <c r="U122" s="184"/>
      <c r="V122" s="184"/>
      <c r="W122" s="184"/>
      <c r="X122" s="184"/>
      <c r="Y122" s="184"/>
      <c r="Z122" s="184"/>
      <c r="AA122" s="184"/>
    </row>
    <row r="123" spans="1:27" ht="15.75" customHeight="1">
      <c r="A123" s="184"/>
      <c r="B123" s="184"/>
      <c r="C123" s="184"/>
      <c r="D123" s="184"/>
      <c r="E123" s="184"/>
      <c r="F123" s="184"/>
      <c r="G123" s="184"/>
      <c r="H123" s="181"/>
      <c r="I123" s="181"/>
      <c r="J123" s="184"/>
      <c r="K123" s="184"/>
      <c r="L123" s="184"/>
      <c r="M123" s="184"/>
      <c r="N123" s="184"/>
      <c r="O123" s="184"/>
      <c r="P123" s="184"/>
      <c r="Q123" s="184"/>
      <c r="R123" s="184"/>
      <c r="S123" s="184"/>
      <c r="T123" s="184"/>
      <c r="U123" s="184"/>
      <c r="V123" s="184"/>
      <c r="W123" s="184"/>
      <c r="X123" s="184"/>
      <c r="Y123" s="184"/>
      <c r="Z123" s="184"/>
      <c r="AA123" s="184"/>
    </row>
    <row r="124" spans="1:27" ht="15.75" customHeight="1">
      <c r="A124" s="184"/>
      <c r="B124" s="184"/>
      <c r="C124" s="184"/>
      <c r="D124" s="184"/>
      <c r="E124" s="184"/>
      <c r="F124" s="184"/>
      <c r="G124" s="184"/>
      <c r="H124" s="181"/>
      <c r="I124" s="181"/>
      <c r="J124" s="184"/>
      <c r="K124" s="184"/>
      <c r="L124" s="184"/>
      <c r="M124" s="184"/>
      <c r="N124" s="184"/>
      <c r="O124" s="184"/>
      <c r="P124" s="184"/>
      <c r="Q124" s="184"/>
      <c r="R124" s="184"/>
      <c r="S124" s="184"/>
      <c r="T124" s="184"/>
      <c r="U124" s="184"/>
      <c r="V124" s="184"/>
      <c r="W124" s="184"/>
      <c r="X124" s="184"/>
      <c r="Y124" s="184"/>
      <c r="Z124" s="184"/>
      <c r="AA124" s="184"/>
    </row>
    <row r="125" spans="1:27" ht="15.75" customHeight="1">
      <c r="A125" s="184"/>
      <c r="B125" s="184"/>
      <c r="C125" s="184"/>
      <c r="D125" s="184"/>
      <c r="E125" s="184"/>
      <c r="F125" s="184"/>
      <c r="G125" s="184"/>
      <c r="H125" s="181"/>
      <c r="I125" s="181"/>
      <c r="J125" s="184"/>
      <c r="K125" s="184"/>
      <c r="L125" s="184"/>
      <c r="M125" s="184"/>
      <c r="N125" s="184"/>
      <c r="O125" s="184"/>
      <c r="P125" s="184"/>
      <c r="Q125" s="184"/>
      <c r="R125" s="184"/>
      <c r="S125" s="184"/>
      <c r="T125" s="184"/>
      <c r="U125" s="184"/>
      <c r="V125" s="184"/>
      <c r="W125" s="184"/>
      <c r="X125" s="184"/>
      <c r="Y125" s="184"/>
      <c r="Z125" s="184"/>
      <c r="AA125" s="184"/>
    </row>
    <row r="126" spans="1:27" ht="15.75" customHeight="1">
      <c r="A126" s="184"/>
      <c r="B126" s="184"/>
      <c r="C126" s="184"/>
      <c r="D126" s="184"/>
      <c r="E126" s="184"/>
      <c r="F126" s="184"/>
      <c r="G126" s="184"/>
      <c r="H126" s="181"/>
      <c r="I126" s="181"/>
      <c r="J126" s="184"/>
      <c r="K126" s="184"/>
      <c r="L126" s="184"/>
      <c r="M126" s="184"/>
      <c r="N126" s="184"/>
      <c r="O126" s="184"/>
      <c r="P126" s="184"/>
      <c r="Q126" s="184"/>
      <c r="R126" s="184"/>
      <c r="S126" s="184"/>
      <c r="T126" s="184"/>
      <c r="U126" s="184"/>
      <c r="V126" s="184"/>
      <c r="W126" s="184"/>
      <c r="X126" s="184"/>
      <c r="Y126" s="184"/>
      <c r="Z126" s="184"/>
      <c r="AA126" s="184"/>
    </row>
    <row r="127" spans="1:27" ht="15.75" customHeight="1">
      <c r="A127" s="184"/>
      <c r="B127" s="184"/>
      <c r="C127" s="184"/>
      <c r="D127" s="184"/>
      <c r="E127" s="184"/>
      <c r="F127" s="184"/>
      <c r="G127" s="184"/>
      <c r="H127" s="181"/>
      <c r="I127" s="181"/>
      <c r="J127" s="184"/>
      <c r="K127" s="184"/>
      <c r="L127" s="184"/>
      <c r="M127" s="184"/>
      <c r="N127" s="184"/>
      <c r="O127" s="184"/>
      <c r="P127" s="184"/>
      <c r="Q127" s="184"/>
      <c r="R127" s="184"/>
      <c r="S127" s="184"/>
      <c r="T127" s="184"/>
      <c r="U127" s="184"/>
      <c r="V127" s="184"/>
      <c r="W127" s="184"/>
      <c r="X127" s="184"/>
      <c r="Y127" s="184"/>
      <c r="Z127" s="184"/>
      <c r="AA127" s="184"/>
    </row>
    <row r="128" spans="1:27" ht="15.75" customHeight="1">
      <c r="A128" s="184"/>
      <c r="B128" s="184"/>
      <c r="C128" s="184"/>
      <c r="D128" s="184"/>
      <c r="E128" s="184"/>
      <c r="F128" s="184"/>
      <c r="G128" s="184"/>
      <c r="H128" s="181"/>
      <c r="I128" s="181"/>
      <c r="J128" s="184"/>
      <c r="K128" s="184"/>
      <c r="L128" s="184"/>
      <c r="M128" s="184"/>
      <c r="N128" s="184"/>
      <c r="O128" s="184"/>
      <c r="P128" s="184"/>
      <c r="Q128" s="184"/>
      <c r="R128" s="184"/>
      <c r="S128" s="184"/>
      <c r="T128" s="184"/>
      <c r="U128" s="184"/>
      <c r="V128" s="184"/>
      <c r="W128" s="184"/>
      <c r="X128" s="184"/>
      <c r="Y128" s="184"/>
      <c r="Z128" s="184"/>
      <c r="AA128" s="184"/>
    </row>
    <row r="129" spans="1:27" ht="15.75" customHeight="1">
      <c r="A129" s="184"/>
      <c r="B129" s="184"/>
      <c r="C129" s="184"/>
      <c r="D129" s="184"/>
      <c r="E129" s="184"/>
      <c r="F129" s="184"/>
      <c r="G129" s="184"/>
      <c r="H129" s="181"/>
      <c r="I129" s="181"/>
      <c r="J129" s="184"/>
      <c r="K129" s="184"/>
      <c r="L129" s="184"/>
      <c r="M129" s="184"/>
      <c r="N129" s="184"/>
      <c r="O129" s="184"/>
      <c r="P129" s="184"/>
      <c r="Q129" s="184"/>
      <c r="R129" s="184"/>
      <c r="S129" s="184"/>
      <c r="T129" s="184"/>
      <c r="U129" s="184"/>
      <c r="V129" s="184"/>
      <c r="W129" s="184"/>
      <c r="X129" s="184"/>
      <c r="Y129" s="184"/>
      <c r="Z129" s="184"/>
      <c r="AA129" s="184"/>
    </row>
    <row r="130" spans="1:27" ht="15.75" customHeight="1">
      <c r="A130" s="184"/>
      <c r="B130" s="184"/>
      <c r="C130" s="184"/>
      <c r="D130" s="184"/>
      <c r="E130" s="184"/>
      <c r="F130" s="184"/>
      <c r="G130" s="184"/>
      <c r="H130" s="181"/>
      <c r="I130" s="181"/>
      <c r="J130" s="184"/>
      <c r="K130" s="184"/>
      <c r="L130" s="184"/>
      <c r="M130" s="184"/>
      <c r="N130" s="184"/>
      <c r="O130" s="184"/>
      <c r="P130" s="184"/>
      <c r="Q130" s="184"/>
      <c r="R130" s="184"/>
      <c r="S130" s="184"/>
      <c r="T130" s="184"/>
      <c r="U130" s="184"/>
      <c r="V130" s="184"/>
      <c r="W130" s="184"/>
      <c r="X130" s="184"/>
      <c r="Y130" s="184"/>
      <c r="Z130" s="184"/>
      <c r="AA130" s="184"/>
    </row>
    <row r="131" spans="1:27" ht="15.75" customHeight="1">
      <c r="A131" s="184"/>
      <c r="B131" s="184"/>
      <c r="C131" s="184"/>
      <c r="D131" s="184"/>
      <c r="E131" s="184"/>
      <c r="F131" s="184"/>
      <c r="G131" s="184"/>
      <c r="H131" s="181"/>
      <c r="I131" s="181"/>
      <c r="J131" s="184"/>
      <c r="K131" s="184"/>
      <c r="L131" s="184"/>
      <c r="M131" s="184"/>
      <c r="N131" s="184"/>
      <c r="O131" s="184"/>
      <c r="P131" s="184"/>
      <c r="Q131" s="184"/>
      <c r="R131" s="184"/>
      <c r="S131" s="184"/>
      <c r="T131" s="184"/>
      <c r="U131" s="184"/>
      <c r="V131" s="184"/>
      <c r="W131" s="184"/>
      <c r="X131" s="184"/>
      <c r="Y131" s="184"/>
      <c r="Z131" s="184"/>
      <c r="AA131" s="184"/>
    </row>
    <row r="132" spans="1:27" ht="15.75" customHeight="1">
      <c r="A132" s="184"/>
      <c r="B132" s="184"/>
      <c r="C132" s="184"/>
      <c r="D132" s="184"/>
      <c r="E132" s="184"/>
      <c r="F132" s="184"/>
      <c r="G132" s="184"/>
      <c r="H132" s="181"/>
      <c r="I132" s="181"/>
      <c r="J132" s="184"/>
      <c r="K132" s="184"/>
      <c r="L132" s="184"/>
      <c r="M132" s="184"/>
      <c r="N132" s="184"/>
      <c r="O132" s="184"/>
      <c r="P132" s="184"/>
      <c r="Q132" s="184"/>
      <c r="R132" s="184"/>
      <c r="S132" s="184"/>
      <c r="T132" s="184"/>
      <c r="U132" s="184"/>
      <c r="V132" s="184"/>
      <c r="W132" s="184"/>
      <c r="X132" s="184"/>
      <c r="Y132" s="184"/>
      <c r="Z132" s="184"/>
      <c r="AA132" s="184"/>
    </row>
    <row r="133" spans="1:27" ht="15.75" customHeight="1">
      <c r="A133" s="184"/>
      <c r="B133" s="184"/>
      <c r="C133" s="184"/>
      <c r="D133" s="184"/>
      <c r="E133" s="184"/>
      <c r="F133" s="184"/>
      <c r="G133" s="184"/>
      <c r="H133" s="181"/>
      <c r="I133" s="181"/>
      <c r="J133" s="184"/>
      <c r="K133" s="184"/>
      <c r="L133" s="184"/>
      <c r="M133" s="184"/>
      <c r="N133" s="184"/>
      <c r="O133" s="184"/>
      <c r="P133" s="184"/>
      <c r="Q133" s="184"/>
      <c r="R133" s="184"/>
      <c r="S133" s="184"/>
      <c r="T133" s="184"/>
      <c r="U133" s="184"/>
      <c r="V133" s="184"/>
      <c r="W133" s="184"/>
      <c r="X133" s="184"/>
      <c r="Y133" s="184"/>
      <c r="Z133" s="184"/>
      <c r="AA133" s="184"/>
    </row>
    <row r="134" spans="1:27" ht="15.75" customHeight="1">
      <c r="A134" s="184"/>
      <c r="B134" s="184"/>
      <c r="C134" s="184"/>
      <c r="D134" s="184"/>
      <c r="E134" s="184"/>
      <c r="F134" s="184"/>
      <c r="G134" s="184"/>
      <c r="H134" s="181"/>
      <c r="I134" s="181"/>
      <c r="J134" s="184"/>
      <c r="K134" s="184"/>
      <c r="L134" s="184"/>
      <c r="M134" s="184"/>
      <c r="N134" s="184"/>
      <c r="O134" s="184"/>
      <c r="P134" s="184"/>
      <c r="Q134" s="184"/>
      <c r="R134" s="184"/>
      <c r="S134" s="184"/>
      <c r="T134" s="184"/>
      <c r="U134" s="184"/>
      <c r="V134" s="184"/>
      <c r="W134" s="184"/>
      <c r="X134" s="184"/>
      <c r="Y134" s="184"/>
      <c r="Z134" s="184"/>
      <c r="AA134" s="184"/>
    </row>
    <row r="135" spans="1:27" ht="15.75" customHeight="1">
      <c r="A135" s="184"/>
      <c r="B135" s="184"/>
      <c r="C135" s="184"/>
      <c r="D135" s="184"/>
      <c r="E135" s="184"/>
      <c r="F135" s="184"/>
      <c r="G135" s="184"/>
      <c r="H135" s="181"/>
      <c r="I135" s="181"/>
      <c r="J135" s="184"/>
      <c r="K135" s="184"/>
      <c r="L135" s="184"/>
      <c r="M135" s="184"/>
      <c r="N135" s="184"/>
      <c r="O135" s="184"/>
      <c r="P135" s="184"/>
      <c r="Q135" s="184"/>
      <c r="R135" s="184"/>
      <c r="S135" s="184"/>
      <c r="T135" s="184"/>
      <c r="U135" s="184"/>
      <c r="V135" s="184"/>
      <c r="W135" s="184"/>
      <c r="X135" s="184"/>
      <c r="Y135" s="184"/>
      <c r="Z135" s="184"/>
      <c r="AA135" s="184"/>
    </row>
    <row r="136" spans="1:27" ht="15.75" customHeight="1">
      <c r="A136" s="184"/>
      <c r="B136" s="184"/>
      <c r="C136" s="184"/>
      <c r="D136" s="184"/>
      <c r="E136" s="184"/>
      <c r="F136" s="184"/>
      <c r="G136" s="184"/>
      <c r="H136" s="181"/>
      <c r="I136" s="181"/>
      <c r="J136" s="184"/>
      <c r="K136" s="184"/>
      <c r="L136" s="184"/>
      <c r="M136" s="184"/>
      <c r="N136" s="184"/>
      <c r="O136" s="184"/>
      <c r="P136" s="184"/>
      <c r="Q136" s="184"/>
      <c r="R136" s="184"/>
      <c r="S136" s="184"/>
      <c r="T136" s="184"/>
      <c r="U136" s="184"/>
      <c r="V136" s="184"/>
      <c r="W136" s="184"/>
      <c r="X136" s="184"/>
      <c r="Y136" s="184"/>
      <c r="Z136" s="184"/>
      <c r="AA136" s="184"/>
    </row>
    <row r="137" spans="1:27" ht="15.75" customHeight="1">
      <c r="A137" s="184"/>
      <c r="B137" s="184"/>
      <c r="C137" s="184"/>
      <c r="D137" s="184"/>
      <c r="E137" s="184"/>
      <c r="F137" s="184"/>
      <c r="G137" s="184"/>
      <c r="H137" s="181"/>
      <c r="I137" s="181"/>
      <c r="J137" s="184"/>
      <c r="K137" s="184"/>
      <c r="L137" s="184"/>
      <c r="M137" s="184"/>
      <c r="N137" s="184"/>
      <c r="O137" s="184"/>
      <c r="P137" s="184"/>
      <c r="Q137" s="184"/>
      <c r="R137" s="184"/>
      <c r="S137" s="184"/>
      <c r="T137" s="184"/>
      <c r="U137" s="184"/>
      <c r="V137" s="184"/>
      <c r="W137" s="184"/>
      <c r="X137" s="184"/>
      <c r="Y137" s="184"/>
      <c r="Z137" s="184"/>
      <c r="AA137" s="184"/>
    </row>
    <row r="138" spans="1:27" ht="15.75" customHeight="1">
      <c r="A138" s="184"/>
      <c r="B138" s="184"/>
      <c r="C138" s="184"/>
      <c r="D138" s="184"/>
      <c r="E138" s="184"/>
      <c r="F138" s="184"/>
      <c r="G138" s="184"/>
      <c r="H138" s="181"/>
      <c r="I138" s="181"/>
      <c r="J138" s="184"/>
      <c r="K138" s="184"/>
      <c r="L138" s="184"/>
      <c r="M138" s="184"/>
      <c r="N138" s="184"/>
      <c r="O138" s="184"/>
      <c r="P138" s="184"/>
      <c r="Q138" s="184"/>
      <c r="R138" s="184"/>
      <c r="S138" s="184"/>
      <c r="T138" s="184"/>
      <c r="U138" s="184"/>
      <c r="V138" s="184"/>
      <c r="W138" s="184"/>
      <c r="X138" s="184"/>
      <c r="Y138" s="184"/>
      <c r="Z138" s="184"/>
      <c r="AA138" s="184"/>
    </row>
    <row r="139" spans="1:27" ht="15.75" customHeight="1">
      <c r="A139" s="184"/>
      <c r="B139" s="184"/>
      <c r="C139" s="184"/>
      <c r="D139" s="184"/>
      <c r="E139" s="184"/>
      <c r="F139" s="184"/>
      <c r="G139" s="184"/>
      <c r="H139" s="181"/>
      <c r="I139" s="181"/>
      <c r="J139" s="184"/>
      <c r="K139" s="184"/>
      <c r="L139" s="184"/>
      <c r="M139" s="184"/>
      <c r="N139" s="184"/>
      <c r="O139" s="184"/>
      <c r="P139" s="184"/>
      <c r="Q139" s="184"/>
      <c r="R139" s="184"/>
      <c r="S139" s="184"/>
      <c r="T139" s="184"/>
      <c r="U139" s="184"/>
      <c r="V139" s="184"/>
      <c r="W139" s="184"/>
      <c r="X139" s="184"/>
      <c r="Y139" s="184"/>
      <c r="Z139" s="184"/>
      <c r="AA139" s="184"/>
    </row>
    <row r="140" spans="1:27" ht="15.75" customHeight="1">
      <c r="A140" s="184"/>
      <c r="B140" s="184"/>
      <c r="C140" s="184"/>
      <c r="D140" s="184"/>
      <c r="E140" s="184"/>
      <c r="F140" s="184"/>
      <c r="G140" s="184"/>
      <c r="H140" s="181"/>
      <c r="I140" s="181"/>
      <c r="J140" s="184"/>
      <c r="K140" s="184"/>
      <c r="L140" s="184"/>
      <c r="M140" s="184"/>
      <c r="N140" s="184"/>
      <c r="O140" s="184"/>
      <c r="P140" s="184"/>
      <c r="Q140" s="184"/>
      <c r="R140" s="184"/>
      <c r="S140" s="184"/>
      <c r="T140" s="184"/>
      <c r="U140" s="184"/>
      <c r="V140" s="184"/>
      <c r="W140" s="184"/>
      <c r="X140" s="184"/>
      <c r="Y140" s="184"/>
      <c r="Z140" s="184"/>
      <c r="AA140" s="184"/>
    </row>
    <row r="141" spans="1:27" ht="15.75" customHeight="1">
      <c r="A141" s="184"/>
      <c r="B141" s="184"/>
      <c r="C141" s="184"/>
      <c r="D141" s="184"/>
      <c r="E141" s="184"/>
      <c r="F141" s="184"/>
      <c r="G141" s="184"/>
      <c r="H141" s="181"/>
      <c r="I141" s="181"/>
      <c r="J141" s="184"/>
      <c r="K141" s="184"/>
      <c r="L141" s="184"/>
      <c r="M141" s="184"/>
      <c r="N141" s="184"/>
      <c r="O141" s="184"/>
      <c r="P141" s="184"/>
      <c r="Q141" s="184"/>
      <c r="R141" s="184"/>
      <c r="S141" s="184"/>
      <c r="T141" s="184"/>
      <c r="U141" s="184"/>
      <c r="V141" s="184"/>
      <c r="W141" s="184"/>
      <c r="X141" s="184"/>
      <c r="Y141" s="184"/>
      <c r="Z141" s="184"/>
      <c r="AA141" s="184"/>
    </row>
    <row r="142" spans="1:27" ht="15.75" customHeight="1">
      <c r="A142" s="184"/>
      <c r="B142" s="184"/>
      <c r="C142" s="184"/>
      <c r="D142" s="184"/>
      <c r="E142" s="184"/>
      <c r="F142" s="184"/>
      <c r="G142" s="184"/>
      <c r="H142" s="181"/>
      <c r="I142" s="181"/>
      <c r="J142" s="184"/>
      <c r="K142" s="184"/>
      <c r="L142" s="184"/>
      <c r="M142" s="184"/>
      <c r="N142" s="184"/>
      <c r="O142" s="184"/>
      <c r="P142" s="184"/>
      <c r="Q142" s="184"/>
      <c r="R142" s="184"/>
      <c r="S142" s="184"/>
      <c r="T142" s="184"/>
      <c r="U142" s="184"/>
      <c r="V142" s="184"/>
      <c r="W142" s="184"/>
      <c r="X142" s="184"/>
      <c r="Y142" s="184"/>
      <c r="Z142" s="184"/>
      <c r="AA142" s="184"/>
    </row>
    <row r="143" spans="1:27" ht="15.75" customHeight="1">
      <c r="A143" s="184"/>
      <c r="B143" s="184"/>
      <c r="C143" s="184"/>
      <c r="D143" s="184"/>
      <c r="E143" s="184"/>
      <c r="F143" s="184"/>
      <c r="G143" s="184"/>
      <c r="H143" s="181"/>
      <c r="I143" s="181"/>
      <c r="J143" s="184"/>
      <c r="K143" s="184"/>
      <c r="L143" s="184"/>
      <c r="M143" s="184"/>
      <c r="N143" s="184"/>
      <c r="O143" s="184"/>
      <c r="P143" s="184"/>
      <c r="Q143" s="184"/>
      <c r="R143" s="184"/>
      <c r="S143" s="184"/>
      <c r="T143" s="184"/>
      <c r="U143" s="184"/>
      <c r="V143" s="184"/>
      <c r="W143" s="184"/>
      <c r="X143" s="184"/>
      <c r="Y143" s="184"/>
      <c r="Z143" s="184"/>
      <c r="AA143" s="184"/>
    </row>
    <row r="144" spans="1:27" ht="15.75" customHeight="1">
      <c r="A144" s="184"/>
      <c r="B144" s="184"/>
      <c r="C144" s="184"/>
      <c r="D144" s="184"/>
      <c r="E144" s="184"/>
      <c r="F144" s="184"/>
      <c r="G144" s="184"/>
      <c r="H144" s="181"/>
      <c r="I144" s="181"/>
      <c r="J144" s="184"/>
      <c r="K144" s="184"/>
      <c r="L144" s="184"/>
      <c r="M144" s="184"/>
      <c r="N144" s="184"/>
      <c r="O144" s="184"/>
      <c r="P144" s="184"/>
      <c r="Q144" s="184"/>
      <c r="R144" s="184"/>
      <c r="S144" s="184"/>
      <c r="T144" s="184"/>
      <c r="U144" s="184"/>
      <c r="V144" s="184"/>
      <c r="W144" s="184"/>
      <c r="X144" s="184"/>
      <c r="Y144" s="184"/>
      <c r="Z144" s="184"/>
      <c r="AA144" s="184"/>
    </row>
    <row r="145" spans="1:27" ht="15.75" customHeight="1">
      <c r="A145" s="184"/>
      <c r="B145" s="184"/>
      <c r="C145" s="184"/>
      <c r="D145" s="184"/>
      <c r="E145" s="184"/>
      <c r="F145" s="184"/>
      <c r="G145" s="184"/>
      <c r="H145" s="181"/>
      <c r="I145" s="181"/>
      <c r="J145" s="184"/>
      <c r="K145" s="184"/>
      <c r="L145" s="184"/>
      <c r="M145" s="184"/>
      <c r="N145" s="184"/>
      <c r="O145" s="184"/>
      <c r="P145" s="184"/>
      <c r="Q145" s="184"/>
      <c r="R145" s="184"/>
      <c r="S145" s="184"/>
      <c r="T145" s="184"/>
      <c r="U145" s="184"/>
      <c r="V145" s="184"/>
      <c r="W145" s="184"/>
      <c r="X145" s="184"/>
      <c r="Y145" s="184"/>
      <c r="Z145" s="184"/>
      <c r="AA145" s="184"/>
    </row>
    <row r="146" spans="1:27" ht="15.75" customHeight="1">
      <c r="A146" s="184"/>
      <c r="B146" s="184"/>
      <c r="C146" s="184"/>
      <c r="D146" s="184"/>
      <c r="E146" s="184"/>
      <c r="F146" s="184"/>
      <c r="G146" s="184"/>
      <c r="H146" s="181"/>
      <c r="I146" s="181"/>
      <c r="J146" s="184"/>
      <c r="K146" s="184"/>
      <c r="L146" s="184"/>
      <c r="M146" s="184"/>
      <c r="N146" s="184"/>
      <c r="O146" s="184"/>
      <c r="P146" s="184"/>
      <c r="Q146" s="184"/>
      <c r="R146" s="184"/>
      <c r="S146" s="184"/>
      <c r="T146" s="184"/>
      <c r="U146" s="184"/>
      <c r="V146" s="184"/>
      <c r="W146" s="184"/>
      <c r="X146" s="184"/>
      <c r="Y146" s="184"/>
      <c r="Z146" s="184"/>
      <c r="AA146" s="184"/>
    </row>
    <row r="147" spans="1:27" ht="15.75" customHeight="1">
      <c r="A147" s="184"/>
      <c r="B147" s="184"/>
      <c r="C147" s="184"/>
      <c r="D147" s="184"/>
      <c r="E147" s="184"/>
      <c r="F147" s="184"/>
      <c r="G147" s="184"/>
      <c r="H147" s="181"/>
      <c r="I147" s="181"/>
      <c r="J147" s="184"/>
      <c r="K147" s="184"/>
      <c r="L147" s="184"/>
      <c r="M147" s="184"/>
      <c r="N147" s="184"/>
      <c r="O147" s="184"/>
      <c r="P147" s="184"/>
      <c r="Q147" s="184"/>
      <c r="R147" s="184"/>
      <c r="S147" s="184"/>
      <c r="T147" s="184"/>
      <c r="U147" s="184"/>
      <c r="V147" s="184"/>
      <c r="W147" s="184"/>
      <c r="X147" s="184"/>
      <c r="Y147" s="184"/>
      <c r="Z147" s="184"/>
      <c r="AA147" s="184"/>
    </row>
    <row r="148" spans="1:27" ht="15.75" customHeight="1">
      <c r="A148" s="184"/>
      <c r="B148" s="184"/>
      <c r="C148" s="184"/>
      <c r="D148" s="184"/>
      <c r="E148" s="184"/>
      <c r="F148" s="184"/>
      <c r="G148" s="184"/>
      <c r="H148" s="181"/>
      <c r="I148" s="181"/>
      <c r="J148" s="184"/>
      <c r="K148" s="184"/>
      <c r="L148" s="184"/>
      <c r="M148" s="184"/>
      <c r="N148" s="184"/>
      <c r="O148" s="184"/>
      <c r="P148" s="184"/>
      <c r="Q148" s="184"/>
      <c r="R148" s="184"/>
      <c r="S148" s="184"/>
      <c r="T148" s="184"/>
      <c r="U148" s="184"/>
      <c r="V148" s="184"/>
      <c r="W148" s="184"/>
      <c r="X148" s="184"/>
      <c r="Y148" s="184"/>
      <c r="Z148" s="184"/>
      <c r="AA148" s="184"/>
    </row>
    <row r="149" spans="1:27" ht="15.75" customHeight="1">
      <c r="A149" s="184"/>
      <c r="B149" s="184"/>
      <c r="C149" s="184"/>
      <c r="D149" s="184"/>
      <c r="E149" s="184"/>
      <c r="F149" s="184"/>
      <c r="G149" s="184"/>
      <c r="H149" s="181"/>
      <c r="I149" s="181"/>
      <c r="J149" s="184"/>
      <c r="K149" s="184"/>
      <c r="L149" s="184"/>
      <c r="M149" s="184"/>
      <c r="N149" s="184"/>
      <c r="O149" s="184"/>
      <c r="P149" s="184"/>
      <c r="Q149" s="184"/>
      <c r="R149" s="184"/>
      <c r="S149" s="184"/>
      <c r="T149" s="184"/>
      <c r="U149" s="184"/>
      <c r="V149" s="184"/>
      <c r="W149" s="184"/>
      <c r="X149" s="184"/>
      <c r="Y149" s="184"/>
      <c r="Z149" s="184"/>
      <c r="AA149" s="184"/>
    </row>
    <row r="150" spans="1:27" ht="15.75" customHeight="1">
      <c r="A150" s="184"/>
      <c r="B150" s="184"/>
      <c r="C150" s="184"/>
      <c r="D150" s="184"/>
      <c r="E150" s="184"/>
      <c r="F150" s="184"/>
      <c r="G150" s="184"/>
      <c r="H150" s="181"/>
      <c r="I150" s="181"/>
      <c r="J150" s="184"/>
      <c r="K150" s="184"/>
      <c r="L150" s="184"/>
      <c r="M150" s="184"/>
      <c r="N150" s="184"/>
      <c r="O150" s="184"/>
      <c r="P150" s="184"/>
      <c r="Q150" s="184"/>
      <c r="R150" s="184"/>
      <c r="S150" s="184"/>
      <c r="T150" s="184"/>
      <c r="U150" s="184"/>
      <c r="V150" s="184"/>
      <c r="W150" s="184"/>
      <c r="X150" s="184"/>
      <c r="Y150" s="184"/>
      <c r="Z150" s="184"/>
      <c r="AA150" s="184"/>
    </row>
    <row r="151" spans="1:27" ht="15.75" customHeight="1">
      <c r="A151" s="184"/>
      <c r="B151" s="184"/>
      <c r="C151" s="184"/>
      <c r="D151" s="184"/>
      <c r="E151" s="184"/>
      <c r="F151" s="184"/>
      <c r="G151" s="184"/>
      <c r="H151" s="181"/>
      <c r="I151" s="181"/>
      <c r="J151" s="184"/>
      <c r="K151" s="184"/>
      <c r="L151" s="184"/>
      <c r="M151" s="184"/>
      <c r="N151" s="184"/>
      <c r="O151" s="184"/>
      <c r="P151" s="184"/>
      <c r="Q151" s="184"/>
      <c r="R151" s="184"/>
      <c r="S151" s="184"/>
      <c r="T151" s="184"/>
      <c r="U151" s="184"/>
      <c r="V151" s="184"/>
      <c r="W151" s="184"/>
      <c r="X151" s="184"/>
      <c r="Y151" s="184"/>
      <c r="Z151" s="184"/>
      <c r="AA151" s="184"/>
    </row>
    <row r="152" spans="1:27" ht="15.75" customHeight="1">
      <c r="A152" s="184"/>
      <c r="B152" s="184"/>
      <c r="C152" s="184"/>
      <c r="D152" s="184"/>
      <c r="E152" s="184"/>
      <c r="F152" s="184"/>
      <c r="G152" s="184"/>
      <c r="H152" s="181"/>
      <c r="I152" s="181"/>
      <c r="J152" s="184"/>
      <c r="K152" s="184"/>
      <c r="L152" s="184"/>
      <c r="M152" s="184"/>
      <c r="N152" s="184"/>
      <c r="O152" s="184"/>
      <c r="P152" s="184"/>
      <c r="Q152" s="184"/>
      <c r="R152" s="184"/>
      <c r="S152" s="184"/>
      <c r="T152" s="184"/>
      <c r="U152" s="184"/>
      <c r="V152" s="184"/>
      <c r="W152" s="184"/>
      <c r="X152" s="184"/>
      <c r="Y152" s="184"/>
      <c r="Z152" s="184"/>
      <c r="AA152" s="184"/>
    </row>
    <row r="153" spans="1:27" ht="15.75" customHeight="1">
      <c r="A153" s="184"/>
      <c r="B153" s="184"/>
      <c r="C153" s="184"/>
      <c r="D153" s="184"/>
      <c r="E153" s="184"/>
      <c r="F153" s="184"/>
      <c r="G153" s="184"/>
      <c r="H153" s="181"/>
      <c r="I153" s="181"/>
      <c r="J153" s="184"/>
      <c r="K153" s="184"/>
      <c r="L153" s="184"/>
      <c r="M153" s="184"/>
      <c r="N153" s="184"/>
      <c r="O153" s="184"/>
      <c r="P153" s="184"/>
      <c r="Q153" s="184"/>
      <c r="R153" s="184"/>
      <c r="S153" s="184"/>
      <c r="T153" s="184"/>
      <c r="U153" s="184"/>
      <c r="V153" s="184"/>
      <c r="W153" s="184"/>
      <c r="X153" s="184"/>
      <c r="Y153" s="184"/>
      <c r="Z153" s="184"/>
      <c r="AA153" s="184"/>
    </row>
    <row r="154" spans="1:27" ht="15.75" customHeight="1">
      <c r="A154" s="184"/>
      <c r="B154" s="184"/>
      <c r="C154" s="184"/>
      <c r="D154" s="184"/>
      <c r="E154" s="184"/>
      <c r="F154" s="184"/>
      <c r="G154" s="184"/>
      <c r="H154" s="181"/>
      <c r="I154" s="181"/>
      <c r="J154" s="184"/>
      <c r="K154" s="184"/>
      <c r="L154" s="184"/>
      <c r="M154" s="184"/>
      <c r="N154" s="184"/>
      <c r="O154" s="184"/>
      <c r="P154" s="184"/>
      <c r="Q154" s="184"/>
      <c r="R154" s="184"/>
      <c r="S154" s="184"/>
      <c r="T154" s="184"/>
      <c r="U154" s="184"/>
      <c r="V154" s="184"/>
      <c r="W154" s="184"/>
      <c r="X154" s="184"/>
      <c r="Y154" s="184"/>
      <c r="Z154" s="184"/>
      <c r="AA154" s="184"/>
    </row>
    <row r="155" spans="1:27" ht="15.75" customHeight="1">
      <c r="A155" s="184"/>
      <c r="B155" s="184"/>
      <c r="C155" s="184"/>
      <c r="D155" s="184"/>
      <c r="E155" s="184"/>
      <c r="F155" s="184"/>
      <c r="G155" s="184"/>
      <c r="H155" s="181"/>
      <c r="I155" s="181"/>
      <c r="J155" s="184"/>
      <c r="K155" s="184"/>
      <c r="L155" s="184"/>
      <c r="M155" s="184"/>
      <c r="N155" s="184"/>
      <c r="O155" s="184"/>
      <c r="P155" s="184"/>
      <c r="Q155" s="184"/>
      <c r="R155" s="184"/>
      <c r="S155" s="184"/>
      <c r="T155" s="184"/>
      <c r="U155" s="184"/>
      <c r="V155" s="184"/>
      <c r="W155" s="184"/>
      <c r="X155" s="184"/>
      <c r="Y155" s="184"/>
      <c r="Z155" s="184"/>
      <c r="AA155" s="184"/>
    </row>
    <row r="156" spans="1:27" ht="15.75" customHeight="1">
      <c r="A156" s="184"/>
      <c r="B156" s="184"/>
      <c r="C156" s="184"/>
      <c r="D156" s="184"/>
      <c r="E156" s="184"/>
      <c r="F156" s="184"/>
      <c r="G156" s="184"/>
      <c r="H156" s="181"/>
      <c r="I156" s="181"/>
      <c r="J156" s="184"/>
      <c r="K156" s="184"/>
      <c r="L156" s="184"/>
      <c r="M156" s="184"/>
      <c r="N156" s="184"/>
      <c r="O156" s="184"/>
      <c r="P156" s="184"/>
      <c r="Q156" s="184"/>
      <c r="R156" s="184"/>
      <c r="S156" s="184"/>
      <c r="T156" s="184"/>
      <c r="U156" s="184"/>
      <c r="V156" s="184"/>
      <c r="W156" s="184"/>
      <c r="X156" s="184"/>
      <c r="Y156" s="184"/>
      <c r="Z156" s="184"/>
      <c r="AA156" s="184"/>
    </row>
    <row r="157" spans="1:27" ht="15.75" customHeight="1">
      <c r="A157" s="184"/>
      <c r="B157" s="184"/>
      <c r="C157" s="184"/>
      <c r="D157" s="184"/>
      <c r="E157" s="184"/>
      <c r="F157" s="184"/>
      <c r="G157" s="184"/>
      <c r="H157" s="181"/>
      <c r="I157" s="181"/>
      <c r="J157" s="184"/>
      <c r="K157" s="184"/>
      <c r="L157" s="184"/>
      <c r="M157" s="184"/>
      <c r="N157" s="184"/>
      <c r="O157" s="184"/>
      <c r="P157" s="184"/>
      <c r="Q157" s="184"/>
      <c r="R157" s="184"/>
      <c r="S157" s="184"/>
      <c r="T157" s="184"/>
      <c r="U157" s="184"/>
      <c r="V157" s="184"/>
      <c r="W157" s="184"/>
      <c r="X157" s="184"/>
      <c r="Y157" s="184"/>
      <c r="Z157" s="184"/>
      <c r="AA157" s="184"/>
    </row>
    <row r="158" spans="1:27" ht="15.75" customHeight="1">
      <c r="A158" s="184"/>
      <c r="B158" s="184"/>
      <c r="C158" s="184"/>
      <c r="D158" s="184"/>
      <c r="E158" s="184"/>
      <c r="F158" s="184"/>
      <c r="G158" s="184"/>
      <c r="H158" s="181"/>
      <c r="I158" s="181"/>
      <c r="J158" s="184"/>
      <c r="K158" s="184"/>
      <c r="L158" s="184"/>
      <c r="M158" s="184"/>
      <c r="N158" s="184"/>
      <c r="O158" s="184"/>
      <c r="P158" s="184"/>
      <c r="Q158" s="184"/>
      <c r="R158" s="184"/>
      <c r="S158" s="184"/>
      <c r="T158" s="184"/>
      <c r="U158" s="184"/>
      <c r="V158" s="184"/>
      <c r="W158" s="184"/>
      <c r="X158" s="184"/>
      <c r="Y158" s="184"/>
      <c r="Z158" s="184"/>
      <c r="AA158" s="184"/>
    </row>
    <row r="159" spans="1:27" ht="15.75" customHeight="1">
      <c r="A159" s="184"/>
      <c r="B159" s="184"/>
      <c r="C159" s="184"/>
      <c r="D159" s="184"/>
      <c r="E159" s="184"/>
      <c r="F159" s="184"/>
      <c r="G159" s="184"/>
      <c r="H159" s="181"/>
      <c r="I159" s="181"/>
      <c r="J159" s="184"/>
      <c r="K159" s="184"/>
      <c r="L159" s="184"/>
      <c r="M159" s="184"/>
      <c r="N159" s="184"/>
      <c r="O159" s="184"/>
      <c r="P159" s="184"/>
      <c r="Q159" s="184"/>
      <c r="R159" s="184"/>
      <c r="S159" s="184"/>
      <c r="T159" s="184"/>
      <c r="U159" s="184"/>
      <c r="V159" s="184"/>
      <c r="W159" s="184"/>
      <c r="X159" s="184"/>
      <c r="Y159" s="184"/>
      <c r="Z159" s="184"/>
      <c r="AA159" s="184"/>
    </row>
    <row r="160" spans="1:27" ht="15.75" customHeight="1">
      <c r="A160" s="184"/>
      <c r="B160" s="184"/>
      <c r="C160" s="184"/>
      <c r="D160" s="184"/>
      <c r="E160" s="184"/>
      <c r="F160" s="184"/>
      <c r="G160" s="184"/>
      <c r="H160" s="181"/>
      <c r="I160" s="181"/>
      <c r="J160" s="184"/>
      <c r="K160" s="184"/>
      <c r="L160" s="184"/>
      <c r="M160" s="184"/>
      <c r="N160" s="184"/>
      <c r="O160" s="184"/>
      <c r="P160" s="184"/>
      <c r="Q160" s="184"/>
      <c r="R160" s="184"/>
      <c r="S160" s="184"/>
      <c r="T160" s="184"/>
      <c r="U160" s="184"/>
      <c r="V160" s="184"/>
      <c r="W160" s="184"/>
      <c r="X160" s="184"/>
      <c r="Y160" s="184"/>
      <c r="Z160" s="184"/>
      <c r="AA160" s="184"/>
    </row>
    <row r="161" spans="1:27" ht="15.75" customHeight="1">
      <c r="A161" s="184"/>
      <c r="B161" s="184"/>
      <c r="C161" s="184"/>
      <c r="D161" s="184"/>
      <c r="E161" s="184"/>
      <c r="F161" s="184"/>
      <c r="G161" s="184"/>
      <c r="H161" s="181"/>
      <c r="I161" s="181"/>
      <c r="J161" s="184"/>
      <c r="K161" s="184"/>
      <c r="L161" s="184"/>
      <c r="M161" s="184"/>
      <c r="N161" s="184"/>
      <c r="O161" s="184"/>
      <c r="P161" s="184"/>
      <c r="Q161" s="184"/>
      <c r="R161" s="184"/>
      <c r="S161" s="184"/>
      <c r="T161" s="184"/>
      <c r="U161" s="184"/>
      <c r="V161" s="184"/>
      <c r="W161" s="184"/>
      <c r="X161" s="184"/>
      <c r="Y161" s="184"/>
      <c r="Z161" s="184"/>
      <c r="AA161" s="184"/>
    </row>
    <row r="162" spans="1:27" ht="15.75" customHeight="1">
      <c r="A162" s="184"/>
      <c r="B162" s="184"/>
      <c r="C162" s="184"/>
      <c r="D162" s="184"/>
      <c r="E162" s="184"/>
      <c r="F162" s="184"/>
      <c r="G162" s="184"/>
      <c r="H162" s="181"/>
      <c r="I162" s="181"/>
      <c r="J162" s="184"/>
      <c r="K162" s="184"/>
      <c r="L162" s="184"/>
      <c r="M162" s="184"/>
      <c r="N162" s="184"/>
      <c r="O162" s="184"/>
      <c r="P162" s="184"/>
      <c r="Q162" s="184"/>
      <c r="R162" s="184"/>
      <c r="S162" s="184"/>
      <c r="T162" s="184"/>
      <c r="U162" s="184"/>
      <c r="V162" s="184"/>
      <c r="W162" s="184"/>
      <c r="X162" s="184"/>
      <c r="Y162" s="184"/>
      <c r="Z162" s="184"/>
      <c r="AA162" s="184"/>
    </row>
    <row r="163" spans="1:27" ht="15.75" customHeight="1">
      <c r="A163" s="184"/>
      <c r="B163" s="184"/>
      <c r="C163" s="184"/>
      <c r="D163" s="184"/>
      <c r="E163" s="184"/>
      <c r="F163" s="184"/>
      <c r="G163" s="184"/>
      <c r="H163" s="181"/>
      <c r="I163" s="181"/>
      <c r="J163" s="184"/>
      <c r="K163" s="184"/>
      <c r="L163" s="184"/>
      <c r="M163" s="184"/>
      <c r="N163" s="184"/>
      <c r="O163" s="184"/>
      <c r="P163" s="184"/>
      <c r="Q163" s="184"/>
      <c r="R163" s="184"/>
      <c r="S163" s="184"/>
      <c r="T163" s="184"/>
      <c r="U163" s="184"/>
      <c r="V163" s="184"/>
      <c r="W163" s="184"/>
      <c r="X163" s="184"/>
      <c r="Y163" s="184"/>
      <c r="Z163" s="184"/>
      <c r="AA163" s="184"/>
    </row>
    <row r="164" spans="1:27" ht="15.75" customHeight="1">
      <c r="A164" s="184"/>
      <c r="B164" s="184"/>
      <c r="C164" s="184"/>
      <c r="D164" s="184"/>
      <c r="E164" s="184"/>
      <c r="F164" s="184"/>
      <c r="G164" s="184"/>
      <c r="H164" s="181"/>
      <c r="I164" s="181"/>
      <c r="J164" s="184"/>
      <c r="K164" s="184"/>
      <c r="L164" s="184"/>
      <c r="M164" s="184"/>
      <c r="N164" s="184"/>
      <c r="O164" s="184"/>
      <c r="P164" s="184"/>
      <c r="Q164" s="184"/>
      <c r="R164" s="184"/>
      <c r="S164" s="184"/>
      <c r="T164" s="184"/>
      <c r="U164" s="184"/>
      <c r="V164" s="184"/>
      <c r="W164" s="184"/>
      <c r="X164" s="184"/>
      <c r="Y164" s="184"/>
      <c r="Z164" s="184"/>
      <c r="AA164" s="184"/>
    </row>
    <row r="165" spans="1:27" ht="15.75" customHeight="1">
      <c r="A165" s="184"/>
      <c r="B165" s="184"/>
      <c r="C165" s="184"/>
      <c r="D165" s="184"/>
      <c r="E165" s="184"/>
      <c r="F165" s="184"/>
      <c r="G165" s="184"/>
      <c r="H165" s="181"/>
      <c r="I165" s="181"/>
      <c r="J165" s="184"/>
      <c r="K165" s="184"/>
      <c r="L165" s="184"/>
      <c r="M165" s="184"/>
      <c r="N165" s="184"/>
      <c r="O165" s="184"/>
      <c r="P165" s="184"/>
      <c r="Q165" s="184"/>
      <c r="R165" s="184"/>
      <c r="S165" s="184"/>
      <c r="T165" s="184"/>
      <c r="U165" s="184"/>
      <c r="V165" s="184"/>
      <c r="W165" s="184"/>
      <c r="X165" s="184"/>
      <c r="Y165" s="184"/>
      <c r="Z165" s="184"/>
      <c r="AA165" s="184"/>
    </row>
    <row r="166" spans="1:27" ht="15.75" customHeight="1">
      <c r="A166" s="184"/>
      <c r="B166" s="184"/>
      <c r="C166" s="184"/>
      <c r="D166" s="184"/>
      <c r="E166" s="184"/>
      <c r="F166" s="184"/>
      <c r="G166" s="184"/>
      <c r="H166" s="181"/>
      <c r="I166" s="181"/>
      <c r="J166" s="184"/>
      <c r="K166" s="184"/>
      <c r="L166" s="184"/>
      <c r="M166" s="184"/>
      <c r="N166" s="184"/>
      <c r="O166" s="184"/>
      <c r="P166" s="184"/>
      <c r="Q166" s="184"/>
      <c r="R166" s="184"/>
      <c r="S166" s="184"/>
      <c r="T166" s="184"/>
      <c r="U166" s="184"/>
      <c r="V166" s="184"/>
      <c r="W166" s="184"/>
      <c r="X166" s="184"/>
      <c r="Y166" s="184"/>
      <c r="Z166" s="184"/>
      <c r="AA166" s="184"/>
    </row>
    <row r="167" spans="1:27" ht="15.75" customHeight="1">
      <c r="A167" s="184"/>
      <c r="B167" s="184"/>
      <c r="C167" s="184"/>
      <c r="D167" s="184"/>
      <c r="E167" s="184"/>
      <c r="F167" s="184"/>
      <c r="G167" s="184"/>
      <c r="H167" s="181"/>
      <c r="I167" s="181"/>
      <c r="J167" s="184"/>
      <c r="K167" s="184"/>
      <c r="L167" s="184"/>
      <c r="M167" s="184"/>
      <c r="N167" s="184"/>
      <c r="O167" s="184"/>
      <c r="P167" s="184"/>
      <c r="Q167" s="184"/>
      <c r="R167" s="184"/>
      <c r="S167" s="184"/>
      <c r="T167" s="184"/>
      <c r="U167" s="184"/>
      <c r="V167" s="184"/>
      <c r="W167" s="184"/>
      <c r="X167" s="184"/>
      <c r="Y167" s="184"/>
      <c r="Z167" s="184"/>
      <c r="AA167" s="184"/>
    </row>
    <row r="168" spans="1:27" ht="15.75" customHeight="1">
      <c r="A168" s="184"/>
      <c r="B168" s="184"/>
      <c r="C168" s="184"/>
      <c r="D168" s="184"/>
      <c r="E168" s="184"/>
      <c r="F168" s="184"/>
      <c r="G168" s="184"/>
      <c r="H168" s="181"/>
      <c r="I168" s="181"/>
      <c r="J168" s="184"/>
      <c r="K168" s="184"/>
      <c r="L168" s="184"/>
      <c r="M168" s="184"/>
      <c r="N168" s="184"/>
      <c r="O168" s="184"/>
      <c r="P168" s="184"/>
      <c r="Q168" s="184"/>
      <c r="R168" s="184"/>
      <c r="S168" s="184"/>
      <c r="T168" s="184"/>
      <c r="U168" s="184"/>
      <c r="V168" s="184"/>
      <c r="W168" s="184"/>
      <c r="X168" s="184"/>
      <c r="Y168" s="184"/>
      <c r="Z168" s="184"/>
      <c r="AA168" s="184"/>
    </row>
    <row r="169" spans="1:27" ht="15.75" customHeight="1">
      <c r="A169" s="184"/>
      <c r="B169" s="184"/>
      <c r="C169" s="184"/>
      <c r="D169" s="184"/>
      <c r="E169" s="184"/>
      <c r="F169" s="184"/>
      <c r="G169" s="184"/>
      <c r="H169" s="181"/>
      <c r="I169" s="181"/>
      <c r="J169" s="184"/>
      <c r="K169" s="184"/>
      <c r="L169" s="184"/>
      <c r="M169" s="184"/>
      <c r="N169" s="184"/>
      <c r="O169" s="184"/>
      <c r="P169" s="184"/>
      <c r="Q169" s="184"/>
      <c r="R169" s="184"/>
      <c r="S169" s="184"/>
      <c r="T169" s="184"/>
      <c r="U169" s="184"/>
      <c r="V169" s="184"/>
      <c r="W169" s="184"/>
      <c r="X169" s="184"/>
      <c r="Y169" s="184"/>
      <c r="Z169" s="184"/>
      <c r="AA169" s="184"/>
    </row>
    <row r="170" spans="1:27" ht="15.75" customHeight="1">
      <c r="A170" s="184"/>
      <c r="B170" s="184"/>
      <c r="C170" s="184"/>
      <c r="D170" s="184"/>
      <c r="E170" s="184"/>
      <c r="F170" s="184"/>
      <c r="G170" s="184"/>
      <c r="H170" s="181"/>
      <c r="I170" s="181"/>
      <c r="J170" s="184"/>
      <c r="K170" s="184"/>
      <c r="L170" s="184"/>
      <c r="M170" s="184"/>
      <c r="N170" s="184"/>
      <c r="O170" s="184"/>
      <c r="P170" s="184"/>
      <c r="Q170" s="184"/>
      <c r="R170" s="184"/>
      <c r="S170" s="184"/>
      <c r="T170" s="184"/>
      <c r="U170" s="184"/>
      <c r="V170" s="184"/>
      <c r="W170" s="184"/>
      <c r="X170" s="184"/>
      <c r="Y170" s="184"/>
      <c r="Z170" s="184"/>
      <c r="AA170" s="184"/>
    </row>
    <row r="171" spans="1:27" ht="15.75" customHeight="1">
      <c r="A171" s="184"/>
      <c r="B171" s="184"/>
      <c r="C171" s="184"/>
      <c r="D171" s="184"/>
      <c r="E171" s="184"/>
      <c r="F171" s="184"/>
      <c r="G171" s="184"/>
      <c r="H171" s="181"/>
      <c r="I171" s="181"/>
      <c r="J171" s="184"/>
      <c r="K171" s="184"/>
      <c r="L171" s="184"/>
      <c r="M171" s="184"/>
      <c r="N171" s="184"/>
      <c r="O171" s="184"/>
      <c r="P171" s="184"/>
      <c r="Q171" s="184"/>
      <c r="R171" s="184"/>
      <c r="S171" s="184"/>
      <c r="T171" s="184"/>
      <c r="U171" s="184"/>
      <c r="V171" s="184"/>
      <c r="W171" s="184"/>
      <c r="X171" s="184"/>
      <c r="Y171" s="184"/>
      <c r="Z171" s="184"/>
      <c r="AA171" s="184"/>
    </row>
    <row r="172" spans="1:27" ht="15.75" customHeight="1">
      <c r="A172" s="184"/>
      <c r="B172" s="184"/>
      <c r="C172" s="184"/>
      <c r="D172" s="184"/>
      <c r="E172" s="184"/>
      <c r="F172" s="184"/>
      <c r="G172" s="184"/>
      <c r="H172" s="181"/>
      <c r="I172" s="181"/>
      <c r="J172" s="184"/>
      <c r="K172" s="184"/>
      <c r="L172" s="184"/>
      <c r="M172" s="184"/>
      <c r="N172" s="184"/>
      <c r="O172" s="184"/>
      <c r="P172" s="184"/>
      <c r="Q172" s="184"/>
      <c r="R172" s="184"/>
      <c r="S172" s="184"/>
      <c r="T172" s="184"/>
      <c r="U172" s="184"/>
      <c r="V172" s="184"/>
      <c r="W172" s="184"/>
      <c r="X172" s="184"/>
      <c r="Y172" s="184"/>
      <c r="Z172" s="184"/>
      <c r="AA172" s="184"/>
    </row>
    <row r="173" spans="1:27" ht="15.75" customHeight="1">
      <c r="A173" s="184"/>
      <c r="B173" s="184"/>
      <c r="C173" s="184"/>
      <c r="D173" s="184"/>
      <c r="E173" s="184"/>
      <c r="F173" s="184"/>
      <c r="G173" s="184"/>
      <c r="H173" s="181"/>
      <c r="I173" s="181"/>
      <c r="J173" s="184"/>
      <c r="K173" s="184"/>
      <c r="L173" s="184"/>
      <c r="M173" s="184"/>
      <c r="N173" s="184"/>
      <c r="O173" s="184"/>
      <c r="P173" s="184"/>
      <c r="Q173" s="184"/>
      <c r="R173" s="184"/>
      <c r="S173" s="184"/>
      <c r="T173" s="184"/>
      <c r="U173" s="184"/>
      <c r="V173" s="184"/>
      <c r="W173" s="184"/>
      <c r="X173" s="184"/>
      <c r="Y173" s="184"/>
      <c r="Z173" s="184"/>
      <c r="AA173" s="184"/>
    </row>
    <row r="174" spans="1:27" ht="15.75" customHeight="1">
      <c r="A174" s="184"/>
      <c r="B174" s="184"/>
      <c r="C174" s="184"/>
      <c r="D174" s="184"/>
      <c r="E174" s="184"/>
      <c r="F174" s="184"/>
      <c r="G174" s="184"/>
      <c r="H174" s="181"/>
      <c r="I174" s="181"/>
      <c r="J174" s="184"/>
      <c r="K174" s="184"/>
      <c r="L174" s="184"/>
      <c r="M174" s="184"/>
      <c r="N174" s="184"/>
      <c r="O174" s="184"/>
      <c r="P174" s="184"/>
      <c r="Q174" s="184"/>
      <c r="R174" s="184"/>
      <c r="S174" s="184"/>
      <c r="T174" s="184"/>
      <c r="U174" s="184"/>
      <c r="V174" s="184"/>
      <c r="W174" s="184"/>
      <c r="X174" s="184"/>
      <c r="Y174" s="184"/>
      <c r="Z174" s="184"/>
      <c r="AA174" s="184"/>
    </row>
    <row r="175" spans="1:27" ht="15.75" customHeight="1">
      <c r="A175" s="184"/>
      <c r="B175" s="184"/>
      <c r="C175" s="184"/>
      <c r="D175" s="184"/>
      <c r="E175" s="184"/>
      <c r="F175" s="184"/>
      <c r="G175" s="184"/>
      <c r="H175" s="181"/>
      <c r="I175" s="181"/>
      <c r="J175" s="184"/>
      <c r="K175" s="184"/>
      <c r="L175" s="184"/>
      <c r="M175" s="184"/>
      <c r="N175" s="184"/>
      <c r="O175" s="184"/>
      <c r="P175" s="184"/>
      <c r="Q175" s="184"/>
      <c r="R175" s="184"/>
      <c r="S175" s="184"/>
      <c r="T175" s="184"/>
      <c r="U175" s="184"/>
      <c r="V175" s="184"/>
      <c r="W175" s="184"/>
      <c r="X175" s="184"/>
      <c r="Y175" s="184"/>
      <c r="Z175" s="184"/>
      <c r="AA175" s="184"/>
    </row>
    <row r="176" spans="1:27" ht="15.75" customHeight="1">
      <c r="A176" s="184"/>
      <c r="B176" s="184"/>
      <c r="C176" s="184"/>
      <c r="D176" s="184"/>
      <c r="E176" s="184"/>
      <c r="F176" s="184"/>
      <c r="G176" s="184"/>
      <c r="H176" s="181"/>
      <c r="I176" s="181"/>
      <c r="J176" s="184"/>
      <c r="K176" s="184"/>
      <c r="L176" s="184"/>
      <c r="M176" s="184"/>
      <c r="N176" s="184"/>
      <c r="O176" s="184"/>
      <c r="P176" s="184"/>
      <c r="Q176" s="184"/>
      <c r="R176" s="184"/>
      <c r="S176" s="184"/>
      <c r="T176" s="184"/>
      <c r="U176" s="184"/>
      <c r="V176" s="184"/>
      <c r="W176" s="184"/>
      <c r="X176" s="184"/>
      <c r="Y176" s="184"/>
      <c r="Z176" s="184"/>
      <c r="AA176" s="184"/>
    </row>
    <row r="177" spans="1:27" ht="15.75" customHeight="1">
      <c r="A177" s="184"/>
      <c r="B177" s="184"/>
      <c r="C177" s="184"/>
      <c r="D177" s="184"/>
      <c r="E177" s="184"/>
      <c r="F177" s="184"/>
      <c r="G177" s="184"/>
      <c r="H177" s="181"/>
      <c r="I177" s="181"/>
      <c r="J177" s="184"/>
      <c r="K177" s="184"/>
      <c r="L177" s="184"/>
      <c r="M177" s="184"/>
      <c r="N177" s="184"/>
      <c r="O177" s="184"/>
      <c r="P177" s="184"/>
      <c r="Q177" s="184"/>
      <c r="R177" s="184"/>
      <c r="S177" s="184"/>
      <c r="T177" s="184"/>
      <c r="U177" s="184"/>
      <c r="V177" s="184"/>
      <c r="W177" s="184"/>
      <c r="X177" s="184"/>
      <c r="Y177" s="184"/>
      <c r="Z177" s="184"/>
      <c r="AA177" s="184"/>
    </row>
    <row r="178" spans="1:27" ht="15.75" customHeight="1">
      <c r="A178" s="184"/>
      <c r="B178" s="184"/>
      <c r="C178" s="184"/>
      <c r="D178" s="184"/>
      <c r="E178" s="184"/>
      <c r="F178" s="184"/>
      <c r="G178" s="184"/>
      <c r="H178" s="181"/>
      <c r="I178" s="181"/>
      <c r="J178" s="184"/>
      <c r="K178" s="184"/>
      <c r="L178" s="184"/>
      <c r="M178" s="184"/>
      <c r="N178" s="184"/>
      <c r="O178" s="184"/>
      <c r="P178" s="184"/>
      <c r="Q178" s="184"/>
      <c r="R178" s="184"/>
      <c r="S178" s="184"/>
      <c r="T178" s="184"/>
      <c r="U178" s="184"/>
      <c r="V178" s="184"/>
      <c r="W178" s="184"/>
      <c r="X178" s="184"/>
      <c r="Y178" s="184"/>
      <c r="Z178" s="184"/>
      <c r="AA178" s="184"/>
    </row>
    <row r="179" spans="1:27" ht="15.75" customHeight="1">
      <c r="A179" s="184"/>
      <c r="B179" s="184"/>
      <c r="C179" s="184"/>
      <c r="D179" s="184"/>
      <c r="E179" s="184"/>
      <c r="F179" s="184"/>
      <c r="G179" s="184"/>
      <c r="H179" s="181"/>
      <c r="I179" s="181"/>
      <c r="J179" s="184"/>
      <c r="K179" s="184"/>
      <c r="L179" s="184"/>
      <c r="M179" s="184"/>
      <c r="N179" s="184"/>
      <c r="O179" s="184"/>
      <c r="P179" s="184"/>
      <c r="Q179" s="184"/>
      <c r="R179" s="184"/>
      <c r="S179" s="184"/>
      <c r="T179" s="184"/>
      <c r="U179" s="184"/>
      <c r="V179" s="184"/>
      <c r="W179" s="184"/>
      <c r="X179" s="184"/>
      <c r="Y179" s="184"/>
      <c r="Z179" s="184"/>
      <c r="AA179" s="184"/>
    </row>
    <row r="180" spans="1:27" ht="15.75" customHeight="1">
      <c r="A180" s="184"/>
      <c r="B180" s="184"/>
      <c r="C180" s="184"/>
      <c r="D180" s="184"/>
      <c r="E180" s="184"/>
      <c r="F180" s="184"/>
      <c r="G180" s="184"/>
      <c r="H180" s="181"/>
      <c r="I180" s="181"/>
      <c r="J180" s="184"/>
      <c r="K180" s="184"/>
      <c r="L180" s="184"/>
      <c r="M180" s="184"/>
      <c r="N180" s="184"/>
      <c r="O180" s="184"/>
      <c r="P180" s="184"/>
      <c r="Q180" s="184"/>
      <c r="R180" s="184"/>
      <c r="S180" s="184"/>
      <c r="T180" s="184"/>
      <c r="U180" s="184"/>
      <c r="V180" s="184"/>
      <c r="W180" s="184"/>
      <c r="X180" s="184"/>
      <c r="Y180" s="184"/>
      <c r="Z180" s="184"/>
      <c r="AA180" s="184"/>
    </row>
    <row r="181" spans="1:27" ht="15.75" customHeight="1">
      <c r="A181" s="184"/>
      <c r="B181" s="184"/>
      <c r="C181" s="184"/>
      <c r="D181" s="184"/>
      <c r="E181" s="184"/>
      <c r="F181" s="184"/>
      <c r="G181" s="184"/>
      <c r="H181" s="181"/>
      <c r="I181" s="181"/>
      <c r="J181" s="184"/>
      <c r="K181" s="184"/>
      <c r="L181" s="184"/>
      <c r="M181" s="184"/>
      <c r="N181" s="184"/>
      <c r="O181" s="184"/>
      <c r="P181" s="184"/>
      <c r="Q181" s="184"/>
      <c r="R181" s="184"/>
      <c r="S181" s="184"/>
      <c r="T181" s="184"/>
      <c r="U181" s="184"/>
      <c r="V181" s="184"/>
      <c r="W181" s="184"/>
      <c r="X181" s="184"/>
      <c r="Y181" s="184"/>
      <c r="Z181" s="184"/>
      <c r="AA181" s="184"/>
    </row>
    <row r="182" spans="1:27" ht="15.75" customHeight="1">
      <c r="A182" s="184"/>
      <c r="B182" s="184"/>
      <c r="C182" s="184"/>
      <c r="D182" s="184"/>
      <c r="E182" s="184"/>
      <c r="F182" s="184"/>
      <c r="G182" s="184"/>
      <c r="H182" s="181"/>
      <c r="I182" s="181"/>
      <c r="J182" s="184"/>
      <c r="K182" s="184"/>
      <c r="L182" s="184"/>
      <c r="M182" s="184"/>
      <c r="N182" s="184"/>
      <c r="O182" s="184"/>
      <c r="P182" s="184"/>
      <c r="Q182" s="184"/>
      <c r="R182" s="184"/>
      <c r="S182" s="184"/>
      <c r="T182" s="184"/>
      <c r="U182" s="184"/>
      <c r="V182" s="184"/>
      <c r="W182" s="184"/>
      <c r="X182" s="184"/>
      <c r="Y182" s="184"/>
      <c r="Z182" s="184"/>
      <c r="AA182" s="184"/>
    </row>
    <row r="183" spans="1:27" ht="15.75" customHeight="1">
      <c r="A183" s="184"/>
      <c r="B183" s="184"/>
      <c r="C183" s="184"/>
      <c r="D183" s="184"/>
      <c r="E183" s="184"/>
      <c r="F183" s="184"/>
      <c r="G183" s="184"/>
      <c r="H183" s="181"/>
      <c r="I183" s="181"/>
      <c r="J183" s="184"/>
      <c r="K183" s="184"/>
      <c r="L183" s="184"/>
      <c r="M183" s="184"/>
      <c r="N183" s="184"/>
      <c r="O183" s="184"/>
      <c r="P183" s="184"/>
      <c r="Q183" s="184"/>
      <c r="R183" s="184"/>
      <c r="S183" s="184"/>
      <c r="T183" s="184"/>
      <c r="U183" s="184"/>
      <c r="V183" s="184"/>
      <c r="W183" s="184"/>
      <c r="X183" s="184"/>
      <c r="Y183" s="184"/>
      <c r="Z183" s="184"/>
      <c r="AA183" s="184"/>
    </row>
    <row r="184" spans="1:27" ht="15.75" customHeight="1">
      <c r="A184" s="184"/>
      <c r="B184" s="184"/>
      <c r="C184" s="184"/>
      <c r="D184" s="184"/>
      <c r="E184" s="184"/>
      <c r="F184" s="184"/>
      <c r="G184" s="184"/>
      <c r="H184" s="181"/>
      <c r="I184" s="181"/>
      <c r="J184" s="184"/>
      <c r="K184" s="184"/>
      <c r="L184" s="184"/>
      <c r="M184" s="184"/>
      <c r="N184" s="184"/>
      <c r="O184" s="184"/>
      <c r="P184" s="184"/>
      <c r="Q184" s="184"/>
      <c r="R184" s="184"/>
      <c r="S184" s="184"/>
      <c r="T184" s="184"/>
      <c r="U184" s="184"/>
      <c r="V184" s="184"/>
      <c r="W184" s="184"/>
      <c r="X184" s="184"/>
      <c r="Y184" s="184"/>
      <c r="Z184" s="184"/>
      <c r="AA184" s="184"/>
    </row>
    <row r="185" spans="1:27" ht="15.75" customHeight="1">
      <c r="A185" s="184"/>
      <c r="B185" s="184"/>
      <c r="C185" s="184"/>
      <c r="D185" s="184"/>
      <c r="E185" s="184"/>
      <c r="F185" s="184"/>
      <c r="G185" s="184"/>
      <c r="H185" s="181"/>
      <c r="I185" s="181"/>
      <c r="J185" s="184"/>
      <c r="K185" s="184"/>
      <c r="L185" s="184"/>
      <c r="M185" s="184"/>
      <c r="N185" s="184"/>
      <c r="O185" s="184"/>
      <c r="P185" s="184"/>
      <c r="Q185" s="184"/>
      <c r="R185" s="184"/>
      <c r="S185" s="184"/>
      <c r="T185" s="184"/>
      <c r="U185" s="184"/>
      <c r="V185" s="184"/>
      <c r="W185" s="184"/>
      <c r="X185" s="184"/>
      <c r="Y185" s="184"/>
      <c r="Z185" s="184"/>
      <c r="AA185" s="184"/>
    </row>
    <row r="186" spans="1:27" ht="15.75" customHeight="1">
      <c r="A186" s="184"/>
      <c r="B186" s="184"/>
      <c r="C186" s="184"/>
      <c r="D186" s="184"/>
      <c r="E186" s="184"/>
      <c r="F186" s="184"/>
      <c r="G186" s="184"/>
      <c r="H186" s="181"/>
      <c r="I186" s="181"/>
      <c r="J186" s="184"/>
      <c r="K186" s="184"/>
      <c r="L186" s="184"/>
      <c r="M186" s="184"/>
      <c r="N186" s="184"/>
      <c r="O186" s="184"/>
      <c r="P186" s="184"/>
      <c r="Q186" s="184"/>
      <c r="R186" s="184"/>
      <c r="S186" s="184"/>
      <c r="T186" s="184"/>
      <c r="U186" s="184"/>
      <c r="V186" s="184"/>
      <c r="W186" s="184"/>
      <c r="X186" s="184"/>
      <c r="Y186" s="184"/>
      <c r="Z186" s="184"/>
      <c r="AA186" s="184"/>
    </row>
    <row r="187" spans="1:27" ht="15.75" customHeight="1">
      <c r="A187" s="184"/>
      <c r="B187" s="184"/>
      <c r="C187" s="184"/>
      <c r="D187" s="184"/>
      <c r="E187" s="184"/>
      <c r="F187" s="184"/>
      <c r="G187" s="184"/>
      <c r="H187" s="181"/>
      <c r="I187" s="181"/>
      <c r="J187" s="184"/>
      <c r="K187" s="184"/>
      <c r="L187" s="184"/>
      <c r="M187" s="184"/>
      <c r="N187" s="184"/>
      <c r="O187" s="184"/>
      <c r="P187" s="184"/>
      <c r="Q187" s="184"/>
      <c r="R187" s="184"/>
      <c r="S187" s="184"/>
      <c r="T187" s="184"/>
      <c r="U187" s="184"/>
      <c r="V187" s="184"/>
      <c r="W187" s="184"/>
      <c r="X187" s="184"/>
      <c r="Y187" s="184"/>
      <c r="Z187" s="184"/>
      <c r="AA187" s="184"/>
    </row>
    <row r="188" spans="1:27" ht="15.75" customHeight="1">
      <c r="A188" s="184"/>
      <c r="B188" s="184"/>
      <c r="C188" s="184"/>
      <c r="D188" s="184"/>
      <c r="E188" s="184"/>
      <c r="F188" s="184"/>
      <c r="G188" s="184"/>
      <c r="H188" s="181"/>
      <c r="I188" s="181"/>
      <c r="J188" s="184"/>
      <c r="K188" s="184"/>
      <c r="L188" s="184"/>
      <c r="M188" s="184"/>
      <c r="N188" s="184"/>
      <c r="O188" s="184"/>
      <c r="P188" s="184"/>
      <c r="Q188" s="184"/>
      <c r="R188" s="184"/>
      <c r="S188" s="184"/>
      <c r="T188" s="184"/>
      <c r="U188" s="184"/>
      <c r="V188" s="184"/>
      <c r="W188" s="184"/>
      <c r="X188" s="184"/>
      <c r="Y188" s="184"/>
      <c r="Z188" s="184"/>
      <c r="AA188" s="184"/>
    </row>
    <row r="189" spans="1:27" ht="15.75" customHeight="1">
      <c r="A189" s="184"/>
      <c r="B189" s="184"/>
      <c r="C189" s="184"/>
      <c r="D189" s="184"/>
      <c r="E189" s="184"/>
      <c r="F189" s="184"/>
      <c r="G189" s="184"/>
      <c r="H189" s="181"/>
      <c r="I189" s="181"/>
      <c r="J189" s="184"/>
      <c r="K189" s="184"/>
      <c r="L189" s="184"/>
      <c r="M189" s="184"/>
      <c r="N189" s="184"/>
      <c r="O189" s="184"/>
      <c r="P189" s="184"/>
      <c r="Q189" s="184"/>
      <c r="R189" s="184"/>
      <c r="S189" s="184"/>
      <c r="T189" s="184"/>
      <c r="U189" s="184"/>
      <c r="V189" s="184"/>
      <c r="W189" s="184"/>
      <c r="X189" s="184"/>
      <c r="Y189" s="184"/>
      <c r="Z189" s="184"/>
      <c r="AA189" s="184"/>
    </row>
    <row r="190" spans="1:27" ht="15.75" customHeight="1">
      <c r="A190" s="184"/>
      <c r="B190" s="184"/>
      <c r="C190" s="184"/>
      <c r="D190" s="184"/>
      <c r="E190" s="184"/>
      <c r="F190" s="184"/>
      <c r="G190" s="184"/>
      <c r="H190" s="181"/>
      <c r="I190" s="181"/>
      <c r="J190" s="184"/>
      <c r="K190" s="184"/>
      <c r="L190" s="184"/>
      <c r="M190" s="184"/>
      <c r="N190" s="184"/>
      <c r="O190" s="184"/>
      <c r="P190" s="184"/>
      <c r="Q190" s="184"/>
      <c r="R190" s="184"/>
      <c r="S190" s="184"/>
      <c r="T190" s="184"/>
      <c r="U190" s="184"/>
      <c r="V190" s="184"/>
      <c r="W190" s="184"/>
      <c r="X190" s="184"/>
      <c r="Y190" s="184"/>
      <c r="Z190" s="184"/>
      <c r="AA190" s="184"/>
    </row>
    <row r="191" spans="1:27" ht="15.75" customHeight="1">
      <c r="A191" s="184"/>
      <c r="B191" s="184"/>
      <c r="C191" s="184"/>
      <c r="D191" s="184"/>
      <c r="E191" s="184"/>
      <c r="F191" s="184"/>
      <c r="G191" s="184"/>
      <c r="H191" s="181"/>
      <c r="I191" s="181"/>
      <c r="J191" s="184"/>
      <c r="K191" s="184"/>
      <c r="L191" s="184"/>
      <c r="M191" s="184"/>
      <c r="N191" s="184"/>
      <c r="O191" s="184"/>
      <c r="P191" s="184"/>
      <c r="Q191" s="184"/>
      <c r="R191" s="184"/>
      <c r="S191" s="184"/>
      <c r="T191" s="184"/>
      <c r="U191" s="184"/>
      <c r="V191" s="184"/>
      <c r="W191" s="184"/>
      <c r="X191" s="184"/>
      <c r="Y191" s="184"/>
      <c r="Z191" s="184"/>
      <c r="AA191" s="184"/>
    </row>
    <row r="192" spans="1:27" ht="15.75" customHeight="1">
      <c r="A192" s="184"/>
      <c r="B192" s="184"/>
      <c r="C192" s="184"/>
      <c r="D192" s="184"/>
      <c r="E192" s="184"/>
      <c r="F192" s="184"/>
      <c r="G192" s="184"/>
      <c r="H192" s="181"/>
      <c r="I192" s="181"/>
      <c r="J192" s="184"/>
      <c r="K192" s="184"/>
      <c r="L192" s="184"/>
      <c r="M192" s="184"/>
      <c r="N192" s="184"/>
      <c r="O192" s="184"/>
      <c r="P192" s="184"/>
      <c r="Q192" s="184"/>
      <c r="R192" s="184"/>
      <c r="S192" s="184"/>
      <c r="T192" s="184"/>
      <c r="U192" s="184"/>
      <c r="V192" s="184"/>
      <c r="W192" s="184"/>
      <c r="X192" s="184"/>
      <c r="Y192" s="184"/>
      <c r="Z192" s="184"/>
      <c r="AA192" s="184"/>
    </row>
    <row r="193" spans="1:27" ht="15.75" customHeight="1">
      <c r="A193" s="184"/>
      <c r="B193" s="184"/>
      <c r="C193" s="184"/>
      <c r="D193" s="184"/>
      <c r="E193" s="184"/>
      <c r="F193" s="184"/>
      <c r="G193" s="184"/>
      <c r="H193" s="181"/>
      <c r="I193" s="181"/>
      <c r="J193" s="184"/>
      <c r="K193" s="184"/>
      <c r="L193" s="184"/>
      <c r="M193" s="184"/>
      <c r="N193" s="184"/>
      <c r="O193" s="184"/>
      <c r="P193" s="184"/>
      <c r="Q193" s="184"/>
      <c r="R193" s="184"/>
      <c r="S193" s="184"/>
      <c r="T193" s="184"/>
      <c r="U193" s="184"/>
      <c r="V193" s="184"/>
      <c r="W193" s="184"/>
      <c r="X193" s="184"/>
      <c r="Y193" s="184"/>
      <c r="Z193" s="184"/>
      <c r="AA193" s="184"/>
    </row>
    <row r="194" spans="1:27" ht="15.75" customHeight="1">
      <c r="A194" s="184"/>
      <c r="B194" s="184"/>
      <c r="C194" s="184"/>
      <c r="D194" s="184"/>
      <c r="E194" s="184"/>
      <c r="F194" s="184"/>
      <c r="G194" s="184"/>
      <c r="H194" s="181"/>
      <c r="I194" s="181"/>
      <c r="J194" s="184"/>
      <c r="K194" s="184"/>
      <c r="L194" s="184"/>
      <c r="M194" s="184"/>
      <c r="N194" s="184"/>
      <c r="O194" s="184"/>
      <c r="P194" s="184"/>
      <c r="Q194" s="184"/>
      <c r="R194" s="184"/>
      <c r="S194" s="184"/>
      <c r="T194" s="184"/>
      <c r="U194" s="184"/>
      <c r="V194" s="184"/>
      <c r="W194" s="184"/>
      <c r="X194" s="184"/>
      <c r="Y194" s="184"/>
      <c r="Z194" s="184"/>
      <c r="AA194" s="184"/>
    </row>
    <row r="195" spans="1:27" ht="15.75" customHeight="1">
      <c r="A195" s="184"/>
      <c r="B195" s="184"/>
      <c r="C195" s="184"/>
      <c r="D195" s="184"/>
      <c r="E195" s="184"/>
      <c r="F195" s="184"/>
      <c r="G195" s="184"/>
      <c r="H195" s="181"/>
      <c r="I195" s="181"/>
      <c r="J195" s="184"/>
      <c r="K195" s="184"/>
      <c r="L195" s="184"/>
      <c r="M195" s="184"/>
      <c r="N195" s="184"/>
      <c r="O195" s="184"/>
      <c r="P195" s="184"/>
      <c r="Q195" s="184"/>
      <c r="R195" s="184"/>
      <c r="S195" s="184"/>
      <c r="T195" s="184"/>
      <c r="U195" s="184"/>
      <c r="V195" s="184"/>
      <c r="W195" s="184"/>
      <c r="X195" s="184"/>
      <c r="Y195" s="184"/>
      <c r="Z195" s="184"/>
      <c r="AA195" s="184"/>
    </row>
    <row r="196" spans="1:27" ht="15.75" customHeight="1">
      <c r="A196" s="184"/>
      <c r="B196" s="184"/>
      <c r="C196" s="184"/>
      <c r="D196" s="184"/>
      <c r="E196" s="184"/>
      <c r="F196" s="184"/>
      <c r="G196" s="184"/>
      <c r="H196" s="181"/>
      <c r="I196" s="181"/>
      <c r="J196" s="184"/>
      <c r="K196" s="184"/>
      <c r="L196" s="184"/>
      <c r="M196" s="184"/>
      <c r="N196" s="184"/>
      <c r="O196" s="184"/>
      <c r="P196" s="184"/>
      <c r="Q196" s="184"/>
      <c r="R196" s="184"/>
      <c r="S196" s="184"/>
      <c r="T196" s="184"/>
      <c r="U196" s="184"/>
      <c r="V196" s="184"/>
      <c r="W196" s="184"/>
      <c r="X196" s="184"/>
      <c r="Y196" s="184"/>
      <c r="Z196" s="184"/>
      <c r="AA196" s="184"/>
    </row>
    <row r="197" spans="1:27" ht="15.75" customHeight="1">
      <c r="A197" s="184"/>
      <c r="B197" s="184"/>
      <c r="C197" s="184"/>
      <c r="D197" s="184"/>
      <c r="E197" s="184"/>
      <c r="F197" s="184"/>
      <c r="G197" s="184"/>
      <c r="H197" s="181"/>
      <c r="I197" s="181"/>
      <c r="J197" s="184"/>
      <c r="K197" s="184"/>
      <c r="L197" s="184"/>
      <c r="M197" s="184"/>
      <c r="N197" s="184"/>
      <c r="O197" s="184"/>
      <c r="P197" s="184"/>
      <c r="Q197" s="184"/>
      <c r="R197" s="184"/>
      <c r="S197" s="184"/>
      <c r="T197" s="184"/>
      <c r="U197" s="184"/>
      <c r="V197" s="184"/>
      <c r="W197" s="184"/>
      <c r="X197" s="184"/>
      <c r="Y197" s="184"/>
      <c r="Z197" s="184"/>
      <c r="AA197" s="184"/>
    </row>
    <row r="198" spans="1:27" ht="15.75" customHeight="1">
      <c r="A198" s="184"/>
      <c r="B198" s="184"/>
      <c r="C198" s="184"/>
      <c r="D198" s="184"/>
      <c r="E198" s="184"/>
      <c r="F198" s="184"/>
      <c r="G198" s="184"/>
      <c r="H198" s="181"/>
      <c r="I198" s="181"/>
      <c r="J198" s="184"/>
      <c r="K198" s="184"/>
      <c r="L198" s="184"/>
      <c r="M198" s="184"/>
      <c r="N198" s="184"/>
      <c r="O198" s="184"/>
      <c r="P198" s="184"/>
      <c r="Q198" s="184"/>
      <c r="R198" s="184"/>
      <c r="S198" s="184"/>
      <c r="T198" s="184"/>
      <c r="U198" s="184"/>
      <c r="V198" s="184"/>
      <c r="W198" s="184"/>
      <c r="X198" s="184"/>
      <c r="Y198" s="184"/>
      <c r="Z198" s="184"/>
      <c r="AA198" s="184"/>
    </row>
    <row r="199" spans="1:27" ht="15.75" customHeight="1">
      <c r="A199" s="184"/>
      <c r="B199" s="184"/>
      <c r="C199" s="184"/>
      <c r="D199" s="184"/>
      <c r="E199" s="184"/>
      <c r="F199" s="184"/>
      <c r="G199" s="184"/>
      <c r="H199" s="181"/>
      <c r="I199" s="181"/>
      <c r="J199" s="184"/>
      <c r="K199" s="184"/>
      <c r="L199" s="184"/>
      <c r="M199" s="184"/>
      <c r="N199" s="184"/>
      <c r="O199" s="184"/>
      <c r="P199" s="184"/>
      <c r="Q199" s="184"/>
      <c r="R199" s="184"/>
      <c r="S199" s="184"/>
      <c r="T199" s="184"/>
      <c r="U199" s="184"/>
      <c r="V199" s="184"/>
      <c r="W199" s="184"/>
      <c r="X199" s="184"/>
      <c r="Y199" s="184"/>
      <c r="Z199" s="184"/>
      <c r="AA199" s="184"/>
    </row>
    <row r="200" spans="1:27" ht="15.75" customHeight="1">
      <c r="A200" s="184"/>
      <c r="B200" s="184"/>
      <c r="C200" s="184"/>
      <c r="D200" s="184"/>
      <c r="E200" s="184"/>
      <c r="F200" s="184"/>
      <c r="G200" s="184"/>
      <c r="H200" s="181"/>
      <c r="I200" s="181"/>
      <c r="J200" s="184"/>
      <c r="K200" s="184"/>
      <c r="L200" s="184"/>
      <c r="M200" s="184"/>
      <c r="N200" s="184"/>
      <c r="O200" s="184"/>
      <c r="P200" s="184"/>
      <c r="Q200" s="184"/>
      <c r="R200" s="184"/>
      <c r="S200" s="184"/>
      <c r="T200" s="184"/>
      <c r="U200" s="184"/>
      <c r="V200" s="184"/>
      <c r="W200" s="184"/>
      <c r="X200" s="184"/>
      <c r="Y200" s="184"/>
      <c r="Z200" s="184"/>
      <c r="AA200" s="184"/>
    </row>
    <row r="201" spans="1:27" ht="15.75" customHeight="1">
      <c r="A201" s="184"/>
      <c r="B201" s="184"/>
      <c r="C201" s="184"/>
      <c r="D201" s="184"/>
      <c r="E201" s="184"/>
      <c r="F201" s="184"/>
      <c r="G201" s="184"/>
      <c r="H201" s="181"/>
      <c r="I201" s="181"/>
      <c r="J201" s="184"/>
      <c r="K201" s="184"/>
      <c r="L201" s="184"/>
      <c r="M201" s="184"/>
      <c r="N201" s="184"/>
      <c r="O201" s="184"/>
      <c r="P201" s="184"/>
      <c r="Q201" s="184"/>
      <c r="R201" s="184"/>
      <c r="S201" s="184"/>
      <c r="T201" s="184"/>
      <c r="U201" s="184"/>
      <c r="V201" s="184"/>
      <c r="W201" s="184"/>
      <c r="X201" s="184"/>
      <c r="Y201" s="184"/>
      <c r="Z201" s="184"/>
      <c r="AA201" s="184"/>
    </row>
    <row r="202" spans="1:27" ht="15.75" customHeight="1">
      <c r="A202" s="184"/>
      <c r="B202" s="184"/>
      <c r="C202" s="184"/>
      <c r="D202" s="184"/>
      <c r="E202" s="184"/>
      <c r="F202" s="184"/>
      <c r="G202" s="184"/>
      <c r="H202" s="181"/>
      <c r="I202" s="181"/>
      <c r="J202" s="184"/>
      <c r="K202" s="184"/>
      <c r="L202" s="184"/>
      <c r="M202" s="184"/>
      <c r="N202" s="184"/>
      <c r="O202" s="184"/>
      <c r="P202" s="184"/>
      <c r="Q202" s="184"/>
      <c r="R202" s="184"/>
      <c r="S202" s="184"/>
      <c r="T202" s="184"/>
      <c r="U202" s="184"/>
      <c r="V202" s="184"/>
      <c r="W202" s="184"/>
      <c r="X202" s="184"/>
      <c r="Y202" s="184"/>
      <c r="Z202" s="184"/>
      <c r="AA202" s="184"/>
    </row>
    <row r="203" spans="1:27" ht="15.75" customHeight="1">
      <c r="A203" s="184"/>
      <c r="B203" s="184"/>
      <c r="C203" s="184"/>
      <c r="D203" s="184"/>
      <c r="E203" s="184"/>
      <c r="F203" s="184"/>
      <c r="G203" s="184"/>
      <c r="H203" s="181"/>
      <c r="I203" s="181"/>
      <c r="J203" s="184"/>
      <c r="K203" s="184"/>
      <c r="L203" s="184"/>
      <c r="M203" s="184"/>
      <c r="N203" s="184"/>
      <c r="O203" s="184"/>
      <c r="P203" s="184"/>
      <c r="Q203" s="184"/>
      <c r="R203" s="184"/>
      <c r="S203" s="184"/>
      <c r="T203" s="184"/>
      <c r="U203" s="184"/>
      <c r="V203" s="184"/>
      <c r="W203" s="184"/>
      <c r="X203" s="184"/>
      <c r="Y203" s="184"/>
      <c r="Z203" s="184"/>
      <c r="AA203" s="184"/>
    </row>
    <row r="204" spans="1:27" ht="15.75" customHeight="1">
      <c r="A204" s="184"/>
      <c r="B204" s="184"/>
      <c r="C204" s="184"/>
      <c r="D204" s="184"/>
      <c r="E204" s="184"/>
      <c r="F204" s="184"/>
      <c r="G204" s="184"/>
      <c r="H204" s="181"/>
      <c r="I204" s="181"/>
      <c r="J204" s="184"/>
      <c r="K204" s="184"/>
      <c r="L204" s="184"/>
      <c r="M204" s="184"/>
      <c r="N204" s="184"/>
      <c r="O204" s="184"/>
      <c r="P204" s="184"/>
      <c r="Q204" s="184"/>
      <c r="R204" s="184"/>
      <c r="S204" s="184"/>
      <c r="T204" s="184"/>
      <c r="U204" s="184"/>
      <c r="V204" s="184"/>
      <c r="W204" s="184"/>
      <c r="X204" s="184"/>
      <c r="Y204" s="184"/>
      <c r="Z204" s="184"/>
      <c r="AA204" s="184"/>
    </row>
    <row r="205" spans="1:27" ht="15.75" customHeight="1">
      <c r="A205" s="184"/>
      <c r="B205" s="184"/>
      <c r="C205" s="184"/>
      <c r="D205" s="184"/>
      <c r="E205" s="184"/>
      <c r="F205" s="184"/>
      <c r="G205" s="184"/>
      <c r="H205" s="181"/>
      <c r="I205" s="181"/>
      <c r="J205" s="184"/>
      <c r="K205" s="184"/>
      <c r="L205" s="184"/>
      <c r="M205" s="184"/>
      <c r="N205" s="184"/>
      <c r="O205" s="184"/>
      <c r="P205" s="184"/>
      <c r="Q205" s="184"/>
      <c r="R205" s="184"/>
      <c r="S205" s="184"/>
      <c r="T205" s="184"/>
      <c r="U205" s="184"/>
      <c r="V205" s="184"/>
      <c r="W205" s="184"/>
      <c r="X205" s="184"/>
      <c r="Y205" s="184"/>
      <c r="Z205" s="184"/>
      <c r="AA205" s="184"/>
    </row>
    <row r="206" spans="1:27" ht="15.75" customHeight="1">
      <c r="A206" s="184"/>
      <c r="B206" s="184"/>
      <c r="C206" s="184"/>
      <c r="D206" s="184"/>
      <c r="E206" s="184"/>
      <c r="F206" s="184"/>
      <c r="G206" s="184"/>
      <c r="H206" s="181"/>
      <c r="I206" s="181"/>
      <c r="J206" s="184"/>
      <c r="K206" s="184"/>
      <c r="L206" s="184"/>
      <c r="M206" s="184"/>
      <c r="N206" s="184"/>
      <c r="O206" s="184"/>
      <c r="P206" s="184"/>
      <c r="Q206" s="184"/>
      <c r="R206" s="184"/>
      <c r="S206" s="184"/>
      <c r="T206" s="184"/>
      <c r="U206" s="184"/>
      <c r="V206" s="184"/>
      <c r="W206" s="184"/>
      <c r="X206" s="184"/>
      <c r="Y206" s="184"/>
      <c r="Z206" s="184"/>
      <c r="AA206" s="184"/>
    </row>
    <row r="207" spans="1:27" ht="15.75" customHeight="1">
      <c r="A207" s="184"/>
      <c r="B207" s="184"/>
      <c r="C207" s="184"/>
      <c r="D207" s="184"/>
      <c r="E207" s="184"/>
      <c r="F207" s="184"/>
      <c r="G207" s="184"/>
      <c r="H207" s="181"/>
      <c r="I207" s="181"/>
      <c r="J207" s="184"/>
      <c r="K207" s="184"/>
      <c r="L207" s="184"/>
      <c r="M207" s="184"/>
      <c r="N207" s="184"/>
      <c r="O207" s="184"/>
      <c r="P207" s="184"/>
      <c r="Q207" s="184"/>
      <c r="R207" s="184"/>
      <c r="S207" s="184"/>
      <c r="T207" s="184"/>
      <c r="U207" s="184"/>
      <c r="V207" s="184"/>
      <c r="W207" s="184"/>
      <c r="X207" s="184"/>
      <c r="Y207" s="184"/>
      <c r="Z207" s="184"/>
      <c r="AA207" s="184"/>
    </row>
    <row r="208" spans="1:27" ht="15.75" customHeight="1">
      <c r="A208" s="184"/>
      <c r="B208" s="184"/>
      <c r="C208" s="184"/>
      <c r="D208" s="184"/>
      <c r="E208" s="184"/>
      <c r="F208" s="184"/>
      <c r="G208" s="184"/>
      <c r="H208" s="181"/>
      <c r="I208" s="181"/>
      <c r="J208" s="184"/>
      <c r="K208" s="184"/>
      <c r="L208" s="184"/>
      <c r="M208" s="184"/>
      <c r="N208" s="184"/>
      <c r="O208" s="184"/>
      <c r="P208" s="184"/>
      <c r="Q208" s="184"/>
      <c r="R208" s="184"/>
      <c r="S208" s="184"/>
      <c r="T208" s="184"/>
      <c r="U208" s="184"/>
      <c r="V208" s="184"/>
      <c r="W208" s="184"/>
      <c r="X208" s="184"/>
      <c r="Y208" s="184"/>
      <c r="Z208" s="184"/>
      <c r="AA208" s="184"/>
    </row>
    <row r="209" spans="1:27" ht="15.75" customHeight="1">
      <c r="A209" s="184"/>
      <c r="B209" s="184"/>
      <c r="C209" s="184"/>
      <c r="D209" s="184"/>
      <c r="E209" s="184"/>
      <c r="F209" s="184"/>
      <c r="G209" s="184"/>
      <c r="H209" s="181"/>
      <c r="I209" s="181"/>
      <c r="J209" s="184"/>
      <c r="K209" s="184"/>
      <c r="L209" s="184"/>
      <c r="M209" s="184"/>
      <c r="N209" s="184"/>
      <c r="O209" s="184"/>
      <c r="P209" s="184"/>
      <c r="Q209" s="184"/>
      <c r="R209" s="184"/>
      <c r="S209" s="184"/>
      <c r="T209" s="184"/>
      <c r="U209" s="184"/>
      <c r="V209" s="184"/>
      <c r="W209" s="184"/>
      <c r="X209" s="184"/>
      <c r="Y209" s="184"/>
      <c r="Z209" s="184"/>
      <c r="AA209" s="184"/>
    </row>
    <row r="210" spans="1:27" ht="15.75" customHeight="1">
      <c r="A210" s="184"/>
      <c r="B210" s="184"/>
      <c r="C210" s="184"/>
      <c r="D210" s="184"/>
      <c r="E210" s="184"/>
      <c r="F210" s="184"/>
      <c r="G210" s="184"/>
      <c r="H210" s="181"/>
      <c r="I210" s="181"/>
      <c r="J210" s="184"/>
      <c r="K210" s="184"/>
      <c r="L210" s="184"/>
      <c r="M210" s="184"/>
      <c r="N210" s="184"/>
      <c r="O210" s="184"/>
      <c r="P210" s="184"/>
      <c r="Q210" s="184"/>
      <c r="R210" s="184"/>
      <c r="S210" s="184"/>
      <c r="T210" s="184"/>
      <c r="U210" s="184"/>
      <c r="V210" s="184"/>
      <c r="W210" s="184"/>
      <c r="X210" s="184"/>
      <c r="Y210" s="184"/>
      <c r="Z210" s="184"/>
      <c r="AA210" s="184"/>
    </row>
    <row r="211" spans="1:27" ht="15.75" customHeight="1">
      <c r="A211" s="184"/>
      <c r="B211" s="184"/>
      <c r="C211" s="184"/>
      <c r="D211" s="184"/>
      <c r="E211" s="184"/>
      <c r="F211" s="184"/>
      <c r="G211" s="184"/>
      <c r="H211" s="181"/>
      <c r="I211" s="181"/>
      <c r="J211" s="184"/>
      <c r="K211" s="184"/>
      <c r="L211" s="184"/>
      <c r="M211" s="184"/>
      <c r="N211" s="184"/>
      <c r="O211" s="184"/>
      <c r="P211" s="184"/>
      <c r="Q211" s="184"/>
      <c r="R211" s="184"/>
      <c r="S211" s="184"/>
      <c r="T211" s="184"/>
      <c r="U211" s="184"/>
      <c r="V211" s="184"/>
      <c r="W211" s="184"/>
      <c r="X211" s="184"/>
      <c r="Y211" s="184"/>
      <c r="Z211" s="184"/>
      <c r="AA211" s="184"/>
    </row>
    <row r="212" spans="1:27" ht="15.75" customHeight="1">
      <c r="A212" s="184"/>
      <c r="B212" s="184"/>
      <c r="C212" s="184"/>
      <c r="D212" s="184"/>
      <c r="E212" s="184"/>
      <c r="F212" s="184"/>
      <c r="G212" s="184"/>
      <c r="H212" s="181"/>
      <c r="I212" s="181"/>
      <c r="J212" s="184"/>
      <c r="K212" s="184"/>
      <c r="L212" s="184"/>
      <c r="M212" s="184"/>
      <c r="N212" s="184"/>
      <c r="O212" s="184"/>
      <c r="P212" s="184"/>
      <c r="Q212" s="184"/>
      <c r="R212" s="184"/>
      <c r="S212" s="184"/>
      <c r="T212" s="184"/>
      <c r="U212" s="184"/>
      <c r="V212" s="184"/>
      <c r="W212" s="184"/>
      <c r="X212" s="184"/>
      <c r="Y212" s="184"/>
      <c r="Z212" s="184"/>
      <c r="AA212" s="184"/>
    </row>
    <row r="213" spans="1:27" ht="15.75" customHeight="1">
      <c r="A213" s="184"/>
      <c r="B213" s="184"/>
      <c r="C213" s="184"/>
      <c r="D213" s="184"/>
      <c r="E213" s="184"/>
      <c r="F213" s="184"/>
      <c r="G213" s="184"/>
      <c r="H213" s="181"/>
      <c r="I213" s="181"/>
      <c r="J213" s="184"/>
      <c r="K213" s="184"/>
      <c r="L213" s="184"/>
      <c r="M213" s="184"/>
      <c r="N213" s="184"/>
      <c r="O213" s="184"/>
      <c r="P213" s="184"/>
      <c r="Q213" s="184"/>
      <c r="R213" s="184"/>
      <c r="S213" s="184"/>
      <c r="T213" s="184"/>
      <c r="U213" s="184"/>
      <c r="V213" s="184"/>
      <c r="W213" s="184"/>
      <c r="X213" s="184"/>
      <c r="Y213" s="184"/>
      <c r="Z213" s="184"/>
      <c r="AA213" s="184"/>
    </row>
    <row r="214" spans="1:27" ht="15.75" customHeight="1">
      <c r="A214" s="184"/>
      <c r="B214" s="184"/>
      <c r="C214" s="184"/>
      <c r="D214" s="184"/>
      <c r="E214" s="184"/>
      <c r="F214" s="184"/>
      <c r="G214" s="184"/>
      <c r="H214" s="181"/>
      <c r="I214" s="181"/>
      <c r="J214" s="184"/>
      <c r="K214" s="184"/>
      <c r="L214" s="184"/>
      <c r="M214" s="184"/>
      <c r="N214" s="184"/>
      <c r="O214" s="184"/>
      <c r="P214" s="184"/>
      <c r="Q214" s="184"/>
      <c r="R214" s="184"/>
      <c r="S214" s="184"/>
      <c r="T214" s="184"/>
      <c r="U214" s="184"/>
      <c r="V214" s="184"/>
      <c r="W214" s="184"/>
      <c r="X214" s="184"/>
      <c r="Y214" s="184"/>
      <c r="Z214" s="184"/>
      <c r="AA214" s="184"/>
    </row>
    <row r="215" spans="1:27" ht="15.75" customHeight="1">
      <c r="A215" s="184"/>
      <c r="B215" s="184"/>
      <c r="C215" s="184"/>
      <c r="D215" s="184"/>
      <c r="E215" s="184"/>
      <c r="F215" s="184"/>
      <c r="G215" s="184"/>
      <c r="H215" s="181"/>
      <c r="I215" s="181"/>
      <c r="J215" s="184"/>
      <c r="K215" s="184"/>
      <c r="L215" s="184"/>
      <c r="M215" s="184"/>
      <c r="N215" s="184"/>
      <c r="O215" s="184"/>
      <c r="P215" s="184"/>
      <c r="Q215" s="184"/>
      <c r="R215" s="184"/>
      <c r="S215" s="184"/>
      <c r="T215" s="184"/>
      <c r="U215" s="184"/>
      <c r="V215" s="184"/>
      <c r="W215" s="184"/>
      <c r="X215" s="184"/>
      <c r="Y215" s="184"/>
      <c r="Z215" s="184"/>
      <c r="AA215" s="184"/>
    </row>
    <row r="216" spans="1:27" ht="15.75" customHeight="1">
      <c r="A216" s="184"/>
      <c r="B216" s="184"/>
      <c r="C216" s="184"/>
      <c r="D216" s="184"/>
      <c r="E216" s="184"/>
      <c r="F216" s="184"/>
      <c r="G216" s="184"/>
      <c r="H216" s="181"/>
      <c r="I216" s="181"/>
      <c r="J216" s="184"/>
      <c r="K216" s="184"/>
      <c r="L216" s="184"/>
      <c r="M216" s="184"/>
      <c r="N216" s="184"/>
      <c r="O216" s="184"/>
      <c r="P216" s="184"/>
      <c r="Q216" s="184"/>
      <c r="R216" s="184"/>
      <c r="S216" s="184"/>
      <c r="T216" s="184"/>
      <c r="U216" s="184"/>
      <c r="V216" s="184"/>
      <c r="W216" s="184"/>
      <c r="X216" s="184"/>
      <c r="Y216" s="184"/>
      <c r="Z216" s="184"/>
      <c r="AA216" s="184"/>
    </row>
    <row r="217" spans="1:27" ht="15.75" customHeight="1">
      <c r="A217" s="184"/>
      <c r="B217" s="184"/>
      <c r="C217" s="184"/>
      <c r="D217" s="184"/>
      <c r="E217" s="184"/>
      <c r="F217" s="184"/>
      <c r="G217" s="184"/>
      <c r="H217" s="181"/>
      <c r="I217" s="181"/>
      <c r="J217" s="184"/>
      <c r="K217" s="184"/>
      <c r="L217" s="184"/>
      <c r="M217" s="184"/>
      <c r="N217" s="184"/>
      <c r="O217" s="184"/>
      <c r="P217" s="184"/>
      <c r="Q217" s="184"/>
      <c r="R217" s="184"/>
      <c r="S217" s="184"/>
      <c r="T217" s="184"/>
      <c r="U217" s="184"/>
      <c r="V217" s="184"/>
      <c r="W217" s="184"/>
      <c r="X217" s="184"/>
      <c r="Y217" s="184"/>
      <c r="Z217" s="184"/>
      <c r="AA217" s="184"/>
    </row>
    <row r="218" spans="1:27" ht="15.75" customHeight="1">
      <c r="A218" s="184"/>
      <c r="B218" s="184"/>
      <c r="C218" s="184"/>
      <c r="D218" s="184"/>
      <c r="E218" s="184"/>
      <c r="F218" s="184"/>
      <c r="G218" s="184"/>
      <c r="H218" s="181"/>
      <c r="I218" s="181"/>
      <c r="J218" s="184"/>
      <c r="K218" s="184"/>
      <c r="L218" s="184"/>
      <c r="M218" s="184"/>
      <c r="N218" s="184"/>
      <c r="O218" s="184"/>
      <c r="P218" s="184"/>
      <c r="Q218" s="184"/>
      <c r="R218" s="184"/>
      <c r="S218" s="184"/>
      <c r="T218" s="184"/>
      <c r="U218" s="184"/>
      <c r="V218" s="184"/>
      <c r="W218" s="184"/>
      <c r="X218" s="184"/>
      <c r="Y218" s="184"/>
      <c r="Z218" s="184"/>
      <c r="AA218" s="184"/>
    </row>
    <row r="219" spans="1:27" ht="15.75" customHeight="1">
      <c r="A219" s="184"/>
      <c r="B219" s="184"/>
      <c r="C219" s="184"/>
      <c r="D219" s="184"/>
      <c r="E219" s="184"/>
      <c r="F219" s="184"/>
      <c r="G219" s="184"/>
      <c r="H219" s="181"/>
      <c r="I219" s="181"/>
      <c r="J219" s="184"/>
      <c r="K219" s="184"/>
      <c r="L219" s="184"/>
      <c r="M219" s="184"/>
      <c r="N219" s="184"/>
      <c r="O219" s="184"/>
      <c r="P219" s="184"/>
      <c r="Q219" s="184"/>
      <c r="R219" s="184"/>
      <c r="S219" s="184"/>
      <c r="T219" s="184"/>
      <c r="U219" s="184"/>
      <c r="V219" s="184"/>
      <c r="W219" s="184"/>
      <c r="X219" s="184"/>
      <c r="Y219" s="184"/>
      <c r="Z219" s="184"/>
      <c r="AA219" s="184"/>
    </row>
    <row r="220" spans="1:27" ht="15.75" customHeight="1">
      <c r="A220" s="184"/>
      <c r="B220" s="184"/>
      <c r="C220" s="184"/>
      <c r="D220" s="184"/>
      <c r="E220" s="184"/>
      <c r="F220" s="184"/>
      <c r="G220" s="184"/>
      <c r="H220" s="181"/>
      <c r="I220" s="181"/>
      <c r="J220" s="184"/>
      <c r="K220" s="184"/>
      <c r="L220" s="184"/>
      <c r="M220" s="184"/>
      <c r="N220" s="184"/>
      <c r="O220" s="184"/>
      <c r="P220" s="184"/>
      <c r="Q220" s="184"/>
      <c r="R220" s="184"/>
      <c r="S220" s="184"/>
      <c r="T220" s="184"/>
      <c r="U220" s="184"/>
      <c r="V220" s="184"/>
      <c r="W220" s="184"/>
      <c r="X220" s="184"/>
      <c r="Y220" s="184"/>
      <c r="Z220" s="184"/>
      <c r="AA220" s="184"/>
    </row>
    <row r="221" spans="1:27" ht="15.75" customHeight="1">
      <c r="A221" s="184"/>
      <c r="B221" s="184"/>
      <c r="C221" s="184"/>
      <c r="D221" s="184"/>
      <c r="E221" s="184"/>
      <c r="F221" s="184"/>
      <c r="G221" s="184"/>
      <c r="H221" s="181"/>
      <c r="I221" s="181"/>
      <c r="J221" s="184"/>
      <c r="K221" s="184"/>
      <c r="L221" s="184"/>
      <c r="M221" s="184"/>
      <c r="N221" s="184"/>
      <c r="O221" s="184"/>
      <c r="P221" s="184"/>
      <c r="Q221" s="184"/>
      <c r="R221" s="184"/>
      <c r="S221" s="184"/>
      <c r="T221" s="184"/>
      <c r="U221" s="184"/>
      <c r="V221" s="184"/>
      <c r="W221" s="184"/>
      <c r="X221" s="184"/>
      <c r="Y221" s="184"/>
      <c r="Z221" s="184"/>
      <c r="AA221" s="184"/>
    </row>
    <row r="222" spans="1:27" ht="15.75" customHeight="1">
      <c r="A222" s="184"/>
      <c r="B222" s="184"/>
      <c r="C222" s="184"/>
      <c r="D222" s="184"/>
      <c r="E222" s="184"/>
      <c r="F222" s="184"/>
      <c r="G222" s="184"/>
      <c r="H222" s="181"/>
      <c r="I222" s="181"/>
      <c r="J222" s="184"/>
      <c r="K222" s="184"/>
      <c r="L222" s="184"/>
      <c r="M222" s="184"/>
      <c r="N222" s="184"/>
      <c r="O222" s="184"/>
      <c r="P222" s="184"/>
      <c r="Q222" s="184"/>
      <c r="R222" s="184"/>
      <c r="S222" s="184"/>
      <c r="T222" s="184"/>
      <c r="U222" s="184"/>
      <c r="V222" s="184"/>
      <c r="W222" s="184"/>
      <c r="X222" s="184"/>
      <c r="Y222" s="184"/>
      <c r="Z222" s="184"/>
      <c r="AA222" s="184"/>
    </row>
    <row r="223" spans="1:27" ht="15.75" customHeight="1">
      <c r="A223" s="184"/>
      <c r="B223" s="184"/>
      <c r="C223" s="184"/>
      <c r="D223" s="184"/>
      <c r="E223" s="184"/>
      <c r="F223" s="184"/>
      <c r="G223" s="184"/>
      <c r="H223" s="181"/>
      <c r="I223" s="181"/>
      <c r="J223" s="184"/>
      <c r="K223" s="184"/>
      <c r="L223" s="184"/>
      <c r="M223" s="184"/>
      <c r="N223" s="184"/>
      <c r="O223" s="184"/>
      <c r="P223" s="184"/>
      <c r="Q223" s="184"/>
      <c r="R223" s="184"/>
      <c r="S223" s="184"/>
      <c r="T223" s="184"/>
      <c r="U223" s="184"/>
      <c r="V223" s="184"/>
      <c r="W223" s="184"/>
      <c r="X223" s="184"/>
      <c r="Y223" s="184"/>
      <c r="Z223" s="184"/>
      <c r="AA223" s="184"/>
    </row>
    <row r="224" spans="1:27" ht="15.75" customHeight="1">
      <c r="A224" s="184"/>
      <c r="B224" s="184"/>
      <c r="C224" s="184"/>
      <c r="D224" s="184"/>
      <c r="E224" s="184"/>
      <c r="F224" s="184"/>
      <c r="G224" s="184"/>
      <c r="H224" s="181"/>
      <c r="I224" s="181"/>
      <c r="J224" s="184"/>
      <c r="K224" s="184"/>
      <c r="L224" s="184"/>
      <c r="M224" s="184"/>
      <c r="N224" s="184"/>
      <c r="O224" s="184"/>
      <c r="P224" s="184"/>
      <c r="Q224" s="184"/>
      <c r="R224" s="184"/>
      <c r="S224" s="184"/>
      <c r="T224" s="184"/>
      <c r="U224" s="184"/>
      <c r="V224" s="184"/>
      <c r="W224" s="184"/>
      <c r="X224" s="184"/>
      <c r="Y224" s="184"/>
      <c r="Z224" s="184"/>
      <c r="AA224" s="184"/>
    </row>
    <row r="225" spans="1:27" ht="15.75" customHeight="1">
      <c r="A225" s="184"/>
      <c r="B225" s="184"/>
      <c r="C225" s="184"/>
      <c r="D225" s="184"/>
      <c r="E225" s="184"/>
      <c r="F225" s="184"/>
      <c r="G225" s="184"/>
      <c r="H225" s="181"/>
      <c r="I225" s="181"/>
      <c r="J225" s="184"/>
      <c r="K225" s="184"/>
      <c r="L225" s="184"/>
      <c r="M225" s="184"/>
      <c r="N225" s="184"/>
      <c r="O225" s="184"/>
      <c r="P225" s="184"/>
      <c r="Q225" s="184"/>
      <c r="R225" s="184"/>
      <c r="S225" s="184"/>
      <c r="T225" s="184"/>
      <c r="U225" s="184"/>
      <c r="V225" s="184"/>
      <c r="W225" s="184"/>
      <c r="X225" s="184"/>
      <c r="Y225" s="184"/>
      <c r="Z225" s="184"/>
      <c r="AA225" s="184"/>
    </row>
    <row r="226" spans="1:27" ht="15.75" customHeight="1">
      <c r="A226" s="184"/>
      <c r="B226" s="184"/>
      <c r="C226" s="184"/>
      <c r="D226" s="184"/>
      <c r="E226" s="184"/>
      <c r="F226" s="184"/>
      <c r="G226" s="184"/>
      <c r="H226" s="181"/>
      <c r="I226" s="181"/>
      <c r="J226" s="184"/>
      <c r="K226" s="184"/>
      <c r="L226" s="184"/>
      <c r="M226" s="184"/>
      <c r="N226" s="184"/>
      <c r="O226" s="184"/>
      <c r="P226" s="184"/>
      <c r="Q226" s="184"/>
      <c r="R226" s="184"/>
      <c r="S226" s="184"/>
      <c r="T226" s="184"/>
      <c r="U226" s="184"/>
      <c r="V226" s="184"/>
      <c r="W226" s="184"/>
      <c r="X226" s="184"/>
      <c r="Y226" s="184"/>
      <c r="Z226" s="184"/>
      <c r="AA226" s="184"/>
    </row>
    <row r="227" spans="1:27" ht="15.75" customHeight="1">
      <c r="A227" s="184"/>
      <c r="B227" s="184"/>
      <c r="C227" s="184"/>
      <c r="D227" s="184"/>
      <c r="E227" s="184"/>
      <c r="F227" s="184"/>
      <c r="G227" s="184"/>
      <c r="H227" s="181"/>
      <c r="I227" s="181"/>
      <c r="J227" s="184"/>
      <c r="K227" s="184"/>
      <c r="L227" s="184"/>
      <c r="M227" s="184"/>
      <c r="N227" s="184"/>
      <c r="O227" s="184"/>
      <c r="P227" s="184"/>
      <c r="Q227" s="184"/>
      <c r="R227" s="184"/>
      <c r="S227" s="184"/>
      <c r="T227" s="184"/>
      <c r="U227" s="184"/>
      <c r="V227" s="184"/>
      <c r="W227" s="184"/>
      <c r="X227" s="184"/>
      <c r="Y227" s="184"/>
      <c r="Z227" s="184"/>
      <c r="AA227" s="184"/>
    </row>
    <row r="228" spans="1:27" ht="15.75" customHeight="1">
      <c r="A228" s="184"/>
      <c r="B228" s="184"/>
      <c r="C228" s="184"/>
      <c r="D228" s="184"/>
      <c r="E228" s="184"/>
      <c r="F228" s="184"/>
      <c r="G228" s="184"/>
      <c r="H228" s="181"/>
      <c r="I228" s="181"/>
      <c r="J228" s="184"/>
      <c r="K228" s="184"/>
      <c r="L228" s="184"/>
      <c r="M228" s="184"/>
      <c r="N228" s="184"/>
      <c r="O228" s="184"/>
      <c r="P228" s="184"/>
      <c r="Q228" s="184"/>
      <c r="R228" s="184"/>
      <c r="S228" s="184"/>
      <c r="T228" s="184"/>
      <c r="U228" s="184"/>
      <c r="V228" s="184"/>
      <c r="W228" s="184"/>
      <c r="X228" s="184"/>
      <c r="Y228" s="184"/>
      <c r="Z228" s="184"/>
      <c r="AA228" s="184"/>
    </row>
    <row r="229" spans="1:27" ht="15.75" customHeight="1">
      <c r="A229" s="184"/>
      <c r="B229" s="184"/>
      <c r="C229" s="184"/>
      <c r="D229" s="184"/>
      <c r="E229" s="184"/>
      <c r="F229" s="184"/>
      <c r="G229" s="184"/>
      <c r="H229" s="181"/>
      <c r="I229" s="181"/>
      <c r="J229" s="184"/>
      <c r="K229" s="184"/>
      <c r="L229" s="184"/>
      <c r="M229" s="184"/>
      <c r="N229" s="184"/>
      <c r="O229" s="184"/>
      <c r="P229" s="184"/>
      <c r="Q229" s="184"/>
      <c r="R229" s="184"/>
      <c r="S229" s="184"/>
      <c r="T229" s="184"/>
      <c r="U229" s="184"/>
      <c r="V229" s="184"/>
      <c r="W229" s="184"/>
      <c r="X229" s="184"/>
      <c r="Y229" s="184"/>
      <c r="Z229" s="184"/>
      <c r="AA229" s="184"/>
    </row>
    <row r="230" spans="1:27"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18">
    <mergeCell ref="B1:G1"/>
    <mergeCell ref="B2:G2"/>
    <mergeCell ref="A3:A4"/>
    <mergeCell ref="B3:G4"/>
    <mergeCell ref="C7:F7"/>
    <mergeCell ref="G7:J7"/>
    <mergeCell ref="K7:N8"/>
    <mergeCell ref="E20:F20"/>
    <mergeCell ref="E21:F21"/>
    <mergeCell ref="E22:F22"/>
    <mergeCell ref="H26:I26"/>
    <mergeCell ref="K9:N9"/>
    <mergeCell ref="K10:N10"/>
    <mergeCell ref="K11:N11"/>
    <mergeCell ref="G13:I13"/>
    <mergeCell ref="E14:F14"/>
    <mergeCell ref="E15:F15"/>
    <mergeCell ref="A19:I19"/>
  </mergeCells>
  <printOptions horizontalCentered="1" verticalCentered="1"/>
  <pageMargins left="0.70866141732283472" right="0.70866141732283472" top="0.74803149606299213" bottom="0.74803149606299213"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pageSetUpPr fitToPage="1"/>
  </sheetPr>
  <dimension ref="A1:Z1000"/>
  <sheetViews>
    <sheetView showGridLines="0"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4.42578125" defaultRowHeight="15" customHeight="1"/>
  <cols>
    <col min="1" max="1" width="61.5703125" customWidth="1"/>
    <col min="2" max="2" width="65.140625" customWidth="1"/>
    <col min="3" max="3" width="98.140625" customWidth="1"/>
    <col min="4" max="4" width="15.140625" customWidth="1"/>
    <col min="5" max="5" width="19.140625" customWidth="1"/>
    <col min="6" max="6" width="29.7109375" customWidth="1"/>
    <col min="7" max="7" width="21.5703125" customWidth="1"/>
    <col min="8" max="13" width="21.7109375" customWidth="1"/>
    <col min="14" max="14" width="35.7109375" customWidth="1"/>
    <col min="15" max="26" width="10.7109375" customWidth="1"/>
  </cols>
  <sheetData>
    <row r="1" spans="1:26" ht="14.2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row>
    <row r="2" spans="1:26" ht="14.25" customHeigh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row>
    <row r="3" spans="1:26" ht="14.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row>
    <row r="4" spans="1:26" ht="14.25"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row>
    <row r="5" spans="1:26" ht="14.25"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row>
    <row r="6" spans="1:26" ht="14.25" customHeight="1">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row>
    <row r="7" spans="1:26" ht="14.25" customHeight="1">
      <c r="A7" s="501" t="s">
        <v>234</v>
      </c>
      <c r="B7" s="438"/>
      <c r="C7" s="438"/>
      <c r="D7" s="438"/>
      <c r="E7" s="438"/>
      <c r="F7" s="438"/>
      <c r="G7" s="438"/>
      <c r="H7" s="438"/>
      <c r="I7" s="438"/>
      <c r="J7" s="438"/>
      <c r="K7" s="438"/>
      <c r="L7" s="438"/>
      <c r="M7" s="241"/>
      <c r="N7" s="241"/>
      <c r="O7" s="241"/>
      <c r="P7" s="241"/>
      <c r="Q7" s="241"/>
      <c r="R7" s="241"/>
      <c r="S7" s="241"/>
      <c r="T7" s="241"/>
      <c r="U7" s="241"/>
      <c r="V7" s="241"/>
      <c r="W7" s="241"/>
      <c r="X7" s="241"/>
      <c r="Y7" s="241"/>
      <c r="Z7" s="241"/>
    </row>
    <row r="8" spans="1:26" ht="14.25" customHeight="1">
      <c r="A8" s="242"/>
      <c r="B8" s="242"/>
      <c r="C8" s="242"/>
      <c r="D8" s="242"/>
      <c r="E8" s="242"/>
      <c r="F8" s="242"/>
      <c r="G8" s="242"/>
      <c r="H8" s="242"/>
      <c r="I8" s="242"/>
      <c r="J8" s="242"/>
      <c r="K8" s="242"/>
      <c r="L8" s="242"/>
      <c r="M8" s="241"/>
      <c r="N8" s="241"/>
      <c r="O8" s="241"/>
      <c r="P8" s="241"/>
      <c r="Q8" s="241"/>
      <c r="R8" s="241"/>
      <c r="S8" s="241"/>
      <c r="T8" s="241"/>
      <c r="U8" s="241"/>
      <c r="V8" s="241"/>
      <c r="W8" s="241"/>
      <c r="X8" s="241"/>
      <c r="Y8" s="241"/>
      <c r="Z8" s="241"/>
    </row>
    <row r="9" spans="1:26" ht="14.25" customHeight="1">
      <c r="A9" s="241"/>
      <c r="B9" s="241"/>
      <c r="C9" s="241"/>
      <c r="D9" s="241"/>
      <c r="E9" s="241"/>
      <c r="F9" s="241"/>
      <c r="G9" s="241"/>
      <c r="H9" s="502" t="s">
        <v>101</v>
      </c>
      <c r="I9" s="444"/>
      <c r="J9" s="444"/>
      <c r="K9" s="444"/>
      <c r="L9" s="440"/>
      <c r="M9" s="503" t="s">
        <v>81</v>
      </c>
      <c r="N9" s="499"/>
      <c r="O9" s="241"/>
      <c r="P9" s="241"/>
      <c r="Q9" s="241"/>
      <c r="R9" s="241"/>
      <c r="S9" s="241"/>
      <c r="T9" s="241"/>
      <c r="U9" s="241"/>
      <c r="V9" s="241"/>
      <c r="W9" s="241"/>
      <c r="X9" s="241"/>
      <c r="Y9" s="241"/>
      <c r="Z9" s="241"/>
    </row>
    <row r="10" spans="1:26" ht="15" customHeight="1">
      <c r="A10" s="241"/>
      <c r="B10" s="241"/>
      <c r="C10" s="241"/>
      <c r="D10" s="241"/>
      <c r="E10" s="241"/>
      <c r="F10" s="241"/>
      <c r="G10" s="241"/>
      <c r="H10" s="459" t="s">
        <v>79</v>
      </c>
      <c r="I10" s="444"/>
      <c r="J10" s="444"/>
      <c r="K10" s="440"/>
      <c r="L10" s="461" t="s">
        <v>80</v>
      </c>
      <c r="M10" s="447"/>
      <c r="N10" s="463"/>
      <c r="O10" s="241"/>
      <c r="P10" s="241"/>
      <c r="Q10" s="241"/>
      <c r="R10" s="241"/>
      <c r="S10" s="241"/>
      <c r="T10" s="241"/>
      <c r="U10" s="241"/>
      <c r="V10" s="241"/>
      <c r="W10" s="241"/>
      <c r="X10" s="241"/>
      <c r="Y10" s="241"/>
      <c r="Z10" s="241"/>
    </row>
    <row r="11" spans="1:26" ht="50.25" customHeight="1">
      <c r="A11" s="241"/>
      <c r="B11" s="241"/>
      <c r="C11" s="241"/>
      <c r="D11" s="241"/>
      <c r="E11" s="241"/>
      <c r="F11" s="244"/>
      <c r="G11" s="245"/>
      <c r="H11" s="457" t="s">
        <v>105</v>
      </c>
      <c r="I11" s="440"/>
      <c r="J11" s="458" t="s">
        <v>106</v>
      </c>
      <c r="K11" s="440"/>
      <c r="L11" s="448"/>
      <c r="M11" s="447"/>
      <c r="N11" s="500" t="s">
        <v>109</v>
      </c>
      <c r="O11" s="241"/>
      <c r="P11" s="241"/>
      <c r="Q11" s="241"/>
      <c r="R11" s="241"/>
      <c r="S11" s="241"/>
      <c r="T11" s="241"/>
      <c r="U11" s="241"/>
      <c r="V11" s="241"/>
      <c r="W11" s="241"/>
      <c r="X11" s="241"/>
      <c r="Y11" s="241"/>
      <c r="Z11" s="241"/>
    </row>
    <row r="12" spans="1:26" ht="32.25" customHeight="1">
      <c r="A12" s="246" t="s">
        <v>235</v>
      </c>
      <c r="B12" s="243" t="s">
        <v>108</v>
      </c>
      <c r="C12" s="243" t="s">
        <v>236</v>
      </c>
      <c r="D12" s="243" t="s">
        <v>237</v>
      </c>
      <c r="E12" s="243" t="s">
        <v>238</v>
      </c>
      <c r="F12" s="243" t="s">
        <v>239</v>
      </c>
      <c r="G12" s="243" t="s">
        <v>240</v>
      </c>
      <c r="H12" s="246" t="s">
        <v>118</v>
      </c>
      <c r="I12" s="246" t="s">
        <v>82</v>
      </c>
      <c r="J12" s="246" t="s">
        <v>118</v>
      </c>
      <c r="K12" s="246" t="s">
        <v>82</v>
      </c>
      <c r="L12" s="246" t="s">
        <v>82</v>
      </c>
      <c r="M12" s="448"/>
      <c r="N12" s="448"/>
      <c r="O12" s="241"/>
      <c r="P12" s="241"/>
      <c r="Q12" s="241"/>
      <c r="R12" s="241"/>
      <c r="S12" s="241"/>
      <c r="T12" s="241"/>
      <c r="U12" s="241"/>
      <c r="V12" s="241"/>
      <c r="W12" s="241"/>
      <c r="X12" s="241"/>
      <c r="Y12" s="241"/>
      <c r="Z12" s="241"/>
    </row>
    <row r="13" spans="1:26" ht="41.25" customHeight="1">
      <c r="A13" s="246"/>
      <c r="B13" s="243"/>
      <c r="C13" s="243"/>
      <c r="D13" s="243"/>
      <c r="E13" s="243"/>
      <c r="F13" s="243"/>
      <c r="G13" s="243"/>
      <c r="H13" s="246"/>
      <c r="I13" s="246"/>
      <c r="J13" s="246"/>
      <c r="K13" s="246"/>
      <c r="L13" s="246"/>
      <c r="M13" s="247"/>
      <c r="N13" s="247"/>
      <c r="O13" s="241"/>
      <c r="P13" s="241"/>
      <c r="Q13" s="241"/>
      <c r="R13" s="241"/>
      <c r="S13" s="241"/>
      <c r="T13" s="241"/>
      <c r="U13" s="241"/>
      <c r="V13" s="241"/>
      <c r="W13" s="241"/>
      <c r="X13" s="241"/>
      <c r="Y13" s="241"/>
      <c r="Z13" s="241"/>
    </row>
    <row r="14" spans="1:26" ht="195.75" customHeight="1">
      <c r="A14" s="248" t="s">
        <v>241</v>
      </c>
      <c r="B14" s="249" t="s">
        <v>242</v>
      </c>
      <c r="C14" s="250" t="s">
        <v>243</v>
      </c>
      <c r="D14" s="249">
        <v>1</v>
      </c>
      <c r="E14" s="249" t="s">
        <v>244</v>
      </c>
      <c r="F14" s="251">
        <v>80000000</v>
      </c>
      <c r="G14" s="251">
        <v>80000000</v>
      </c>
      <c r="H14" s="246"/>
      <c r="I14" s="246"/>
      <c r="J14" s="246"/>
      <c r="K14" s="246"/>
      <c r="L14" s="1"/>
      <c r="M14" s="252">
        <f>+G14</f>
        <v>80000000</v>
      </c>
      <c r="N14" s="253"/>
      <c r="O14" s="241"/>
      <c r="P14" s="241"/>
      <c r="Q14" s="241"/>
      <c r="R14" s="241"/>
      <c r="S14" s="241"/>
      <c r="T14" s="241"/>
      <c r="U14" s="241"/>
      <c r="V14" s="241"/>
      <c r="W14" s="241"/>
      <c r="X14" s="241"/>
      <c r="Y14" s="241"/>
      <c r="Z14" s="241"/>
    </row>
    <row r="15" spans="1:26" ht="14.25" customHeight="1">
      <c r="A15" s="254"/>
      <c r="B15" s="255" t="s">
        <v>81</v>
      </c>
      <c r="C15" s="255"/>
      <c r="D15" s="255"/>
      <c r="E15" s="255"/>
      <c r="F15" s="256"/>
      <c r="G15" s="257">
        <f t="shared" ref="G15:M15" si="0">SUM(G14)</f>
        <v>80000000</v>
      </c>
      <c r="H15" s="257">
        <f t="shared" si="0"/>
        <v>0</v>
      </c>
      <c r="I15" s="257">
        <f t="shared" si="0"/>
        <v>0</v>
      </c>
      <c r="J15" s="257">
        <f t="shared" si="0"/>
        <v>0</v>
      </c>
      <c r="K15" s="257">
        <f t="shared" si="0"/>
        <v>0</v>
      </c>
      <c r="L15" s="257">
        <f t="shared" si="0"/>
        <v>0</v>
      </c>
      <c r="M15" s="257">
        <f t="shared" si="0"/>
        <v>80000000</v>
      </c>
      <c r="N15" s="258"/>
      <c r="O15" s="254"/>
      <c r="P15" s="254"/>
      <c r="Q15" s="254"/>
      <c r="R15" s="254"/>
      <c r="S15" s="254"/>
      <c r="T15" s="254"/>
      <c r="U15" s="254"/>
      <c r="V15" s="254"/>
      <c r="W15" s="254"/>
      <c r="X15" s="254"/>
      <c r="Y15" s="254"/>
      <c r="Z15" s="254"/>
    </row>
    <row r="16" spans="1:26" ht="14.25" customHeight="1">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row>
    <row r="17" spans="1:26" ht="14.25" customHeight="1">
      <c r="A17" s="254"/>
      <c r="B17" s="254"/>
      <c r="C17" s="254"/>
      <c r="D17" s="254"/>
      <c r="E17" s="254"/>
      <c r="F17" s="254"/>
      <c r="G17" s="259"/>
      <c r="H17" s="254"/>
      <c r="I17" s="254"/>
      <c r="J17" s="254"/>
      <c r="K17" s="260"/>
      <c r="L17" s="254"/>
      <c r="M17" s="254"/>
      <c r="N17" s="254"/>
      <c r="O17" s="254"/>
      <c r="P17" s="254"/>
      <c r="Q17" s="254"/>
      <c r="R17" s="254"/>
      <c r="S17" s="254"/>
      <c r="T17" s="254"/>
      <c r="U17" s="254"/>
      <c r="V17" s="254"/>
      <c r="W17" s="254"/>
      <c r="X17" s="254"/>
      <c r="Y17" s="254"/>
      <c r="Z17" s="254"/>
    </row>
    <row r="18" spans="1:26" ht="14.25" customHeight="1">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ht="14.25" customHeight="1">
      <c r="A19" s="254"/>
      <c r="B19" s="254"/>
      <c r="C19" s="254"/>
      <c r="D19" s="254"/>
      <c r="E19" s="254"/>
      <c r="F19" s="254"/>
      <c r="G19" s="259"/>
      <c r="H19" s="254"/>
      <c r="I19" s="254"/>
      <c r="J19" s="254"/>
      <c r="K19" s="254"/>
      <c r="L19" s="254"/>
      <c r="M19" s="254"/>
      <c r="N19" s="254"/>
      <c r="O19" s="254"/>
      <c r="P19" s="254"/>
      <c r="Q19" s="254"/>
      <c r="R19" s="254"/>
      <c r="S19" s="254"/>
      <c r="T19" s="254"/>
      <c r="U19" s="254"/>
      <c r="V19" s="254"/>
      <c r="W19" s="254"/>
      <c r="X19" s="254"/>
      <c r="Y19" s="254"/>
      <c r="Z19" s="254"/>
    </row>
    <row r="20" spans="1:26" ht="14.25" customHeight="1">
      <c r="A20" s="254"/>
      <c r="B20" s="254"/>
      <c r="C20" s="254"/>
      <c r="D20" s="254"/>
      <c r="E20" s="254"/>
      <c r="F20" s="254"/>
      <c r="G20" s="259"/>
      <c r="H20" s="254"/>
      <c r="I20" s="254"/>
      <c r="J20" s="254"/>
      <c r="K20" s="254"/>
      <c r="L20" s="254"/>
      <c r="M20" s="259"/>
      <c r="N20" s="254"/>
      <c r="O20" s="254"/>
      <c r="P20" s="254"/>
      <c r="Q20" s="254"/>
      <c r="R20" s="254"/>
      <c r="S20" s="254"/>
      <c r="T20" s="254"/>
      <c r="U20" s="254"/>
      <c r="V20" s="254"/>
      <c r="W20" s="254"/>
      <c r="X20" s="254"/>
      <c r="Y20" s="254"/>
      <c r="Z20" s="254"/>
    </row>
    <row r="21" spans="1:26" ht="14.25" customHeight="1">
      <c r="A21" s="254"/>
      <c r="B21" s="254"/>
      <c r="C21" s="254"/>
      <c r="D21" s="254"/>
      <c r="E21" s="254"/>
      <c r="F21" s="254"/>
      <c r="G21" s="259"/>
      <c r="H21" s="254"/>
      <c r="I21" s="254"/>
      <c r="J21" s="254"/>
      <c r="K21" s="254"/>
      <c r="L21" s="254"/>
      <c r="M21" s="254"/>
      <c r="N21" s="254"/>
      <c r="O21" s="254"/>
      <c r="P21" s="254"/>
      <c r="Q21" s="254"/>
      <c r="R21" s="254"/>
      <c r="S21" s="254"/>
      <c r="T21" s="254"/>
      <c r="U21" s="254"/>
      <c r="V21" s="254"/>
      <c r="W21" s="254"/>
      <c r="X21" s="254"/>
      <c r="Y21" s="254"/>
      <c r="Z21" s="254"/>
    </row>
    <row r="22" spans="1:26" ht="14.25" customHeight="1">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row>
    <row r="23" spans="1:26" ht="14.25" customHeight="1">
      <c r="A23" s="241"/>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row>
    <row r="24" spans="1:26" ht="14.25" customHeight="1">
      <c r="A24" s="241"/>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row>
    <row r="25" spans="1:26" ht="14.25" customHeight="1">
      <c r="A25" s="241"/>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row>
    <row r="26" spans="1:26" ht="14.25" customHeight="1">
      <c r="A26" s="241"/>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row>
    <row r="27" spans="1:26" ht="14.25" customHeight="1">
      <c r="A27" s="241"/>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row>
    <row r="28" spans="1:26" ht="14.25" customHeight="1">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row>
    <row r="29" spans="1:26" ht="14.25" customHeight="1">
      <c r="A29" s="241"/>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row>
    <row r="30" spans="1:26" ht="14.25" customHeight="1">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row>
    <row r="31" spans="1:26" ht="14.25" customHeight="1">
      <c r="A31" s="24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row>
    <row r="32" spans="1:26" ht="14.25" customHeight="1">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row>
    <row r="33" spans="1:26" ht="14.25" customHeight="1">
      <c r="A33" s="241"/>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row>
    <row r="34" spans="1:26" ht="14.25" customHeight="1">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row>
    <row r="35" spans="1:26" ht="14.25" customHeight="1">
      <c r="A35" s="24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row>
    <row r="36" spans="1:26" ht="14.25" customHeight="1">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row>
    <row r="37" spans="1:26" ht="14.25" customHeight="1">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row>
    <row r="38" spans="1:26" ht="14.25" customHeight="1">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row>
    <row r="39" spans="1:26" ht="14.25" customHeight="1">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row>
    <row r="40" spans="1:26" ht="14.25" customHeight="1">
      <c r="A40" s="241"/>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row>
    <row r="41" spans="1:26" ht="14.25" customHeight="1">
      <c r="A41" s="241"/>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row>
    <row r="42" spans="1:26" ht="14.25" customHeight="1">
      <c r="A42" s="241"/>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row>
    <row r="43" spans="1:26" ht="14.25" customHeight="1">
      <c r="A43" s="241"/>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row>
    <row r="44" spans="1:26" ht="14.25" customHeight="1">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row>
    <row r="45" spans="1:26" ht="14.25" customHeight="1">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row>
    <row r="46" spans="1:26" ht="14.25" customHeight="1">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row>
    <row r="47" spans="1:26" ht="14.25" customHeight="1">
      <c r="A47" s="241"/>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row>
    <row r="48" spans="1:26" ht="14.25" customHeight="1">
      <c r="A48" s="241"/>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row>
    <row r="49" spans="1:26" ht="14.25" customHeight="1">
      <c r="A49" s="241"/>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row>
    <row r="50" spans="1:26" ht="14.25" customHeight="1">
      <c r="A50" s="241"/>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row>
    <row r="51" spans="1:26" ht="14.25" customHeight="1">
      <c r="A51" s="241"/>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row>
    <row r="52" spans="1:26" ht="14.25" customHeight="1">
      <c r="A52" s="241"/>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row>
    <row r="53" spans="1:26" ht="14.25" customHeight="1">
      <c r="A53" s="241"/>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row>
    <row r="54" spans="1:26" ht="14.25" customHeight="1">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row>
    <row r="55" spans="1:26" ht="14.25" customHeight="1">
      <c r="A55" s="241"/>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row>
    <row r="56" spans="1:26" ht="14.25" customHeight="1">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row>
    <row r="57" spans="1:26" ht="14.25" customHeight="1">
      <c r="A57" s="241"/>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row>
    <row r="58" spans="1:26" ht="14.25" customHeight="1">
      <c r="A58" s="241"/>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row>
    <row r="59" spans="1:26" ht="14.25" customHeight="1">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row>
    <row r="60" spans="1:26" ht="14.25" customHeight="1">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row>
    <row r="61" spans="1:26" ht="14.25" customHeight="1">
      <c r="A61" s="241"/>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row>
    <row r="62" spans="1:26" ht="14.25" customHeight="1">
      <c r="A62" s="241"/>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row>
    <row r="63" spans="1:26" ht="14.25" customHeight="1">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row>
    <row r="64" spans="1:26" ht="14.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row>
    <row r="65" spans="1:26" ht="14.25" customHeight="1">
      <c r="A65" s="241"/>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row>
    <row r="66" spans="1:26" ht="14.25" customHeight="1">
      <c r="A66" s="241"/>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row>
    <row r="67" spans="1:26" ht="14.25" customHeight="1">
      <c r="A67" s="241"/>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row>
    <row r="68" spans="1:26" ht="14.25" customHeight="1">
      <c r="A68" s="241"/>
      <c r="B68" s="241"/>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row>
    <row r="69" spans="1:26" ht="14.25" customHeight="1">
      <c r="A69" s="241"/>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row>
    <row r="70" spans="1:26" ht="14.25" customHeight="1">
      <c r="A70" s="241"/>
      <c r="B70" s="241"/>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row>
    <row r="71" spans="1:26" ht="14.25" customHeight="1">
      <c r="A71" s="241"/>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row>
    <row r="72" spans="1:26" ht="14.25" customHeight="1">
      <c r="A72" s="241"/>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row>
    <row r="73" spans="1:26" ht="14.25" customHeight="1">
      <c r="A73" s="241"/>
      <c r="B73" s="241"/>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row>
    <row r="74" spans="1:26" ht="14.25" customHeight="1">
      <c r="A74" s="241"/>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row>
    <row r="75" spans="1:26" ht="14.25" customHeight="1">
      <c r="A75" s="241"/>
      <c r="B75" s="241"/>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row>
    <row r="76" spans="1:26" ht="14.25" customHeight="1">
      <c r="A76" s="241"/>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row>
    <row r="77" spans="1:26" ht="14.25" customHeight="1">
      <c r="A77" s="241"/>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row>
    <row r="78" spans="1:26" ht="14.25" customHeight="1">
      <c r="A78" s="241"/>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row>
    <row r="79" spans="1:26" ht="14.25" customHeight="1">
      <c r="A79" s="241"/>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row>
    <row r="80" spans="1:26" ht="14.25" customHeight="1">
      <c r="A80" s="241"/>
      <c r="B80" s="241"/>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row>
    <row r="81" spans="1:26" ht="14.25" customHeight="1">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row>
    <row r="82" spans="1:26" ht="14.25" customHeight="1">
      <c r="A82" s="241"/>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row>
    <row r="83" spans="1:26" ht="14.25" customHeight="1">
      <c r="A83" s="241"/>
      <c r="B83" s="241"/>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row>
    <row r="84" spans="1:26" ht="14.25" customHeight="1">
      <c r="A84" s="24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row>
    <row r="85" spans="1:26" ht="14.25" customHeight="1">
      <c r="A85" s="241"/>
      <c r="B85" s="241"/>
      <c r="C85" s="241"/>
      <c r="D85" s="241"/>
      <c r="E85" s="241"/>
      <c r="F85" s="241"/>
      <c r="G85" s="241"/>
      <c r="H85" s="241"/>
      <c r="I85" s="241"/>
      <c r="J85" s="241"/>
      <c r="K85" s="241"/>
      <c r="L85" s="241"/>
      <c r="M85" s="241"/>
      <c r="N85" s="241"/>
      <c r="O85" s="241"/>
      <c r="P85" s="241"/>
      <c r="Q85" s="241"/>
      <c r="R85" s="241"/>
      <c r="S85" s="241"/>
      <c r="T85" s="241"/>
      <c r="U85" s="241"/>
      <c r="V85" s="241"/>
      <c r="W85" s="241"/>
      <c r="X85" s="241"/>
      <c r="Y85" s="241"/>
      <c r="Z85" s="241"/>
    </row>
    <row r="86" spans="1:26" ht="14.25" customHeight="1">
      <c r="A86" s="241"/>
      <c r="B86" s="241"/>
      <c r="C86" s="241"/>
      <c r="D86" s="241"/>
      <c r="E86" s="241"/>
      <c r="F86" s="241"/>
      <c r="G86" s="241"/>
      <c r="H86" s="241"/>
      <c r="I86" s="241"/>
      <c r="J86" s="241"/>
      <c r="K86" s="241"/>
      <c r="L86" s="241"/>
      <c r="M86" s="241"/>
      <c r="N86" s="241"/>
      <c r="O86" s="241"/>
      <c r="P86" s="241"/>
      <c r="Q86" s="241"/>
      <c r="R86" s="241"/>
      <c r="S86" s="241"/>
      <c r="T86" s="241"/>
      <c r="U86" s="241"/>
      <c r="V86" s="241"/>
      <c r="W86" s="241"/>
      <c r="X86" s="241"/>
      <c r="Y86" s="241"/>
      <c r="Z86" s="241"/>
    </row>
    <row r="87" spans="1:26" ht="14.25" customHeight="1">
      <c r="A87" s="241"/>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row>
    <row r="88" spans="1:26" ht="14.25" customHeight="1">
      <c r="A88" s="241"/>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row>
    <row r="89" spans="1:26" ht="14.25" customHeight="1">
      <c r="A89" s="241"/>
      <c r="B89" s="241"/>
      <c r="C89" s="241"/>
      <c r="D89" s="241"/>
      <c r="E89" s="241"/>
      <c r="F89" s="241"/>
      <c r="G89" s="241"/>
      <c r="H89" s="241"/>
      <c r="I89" s="241"/>
      <c r="J89" s="241"/>
      <c r="K89" s="241"/>
      <c r="L89" s="241"/>
      <c r="M89" s="241"/>
      <c r="N89" s="241"/>
      <c r="O89" s="241"/>
      <c r="P89" s="241"/>
      <c r="Q89" s="241"/>
      <c r="R89" s="241"/>
      <c r="S89" s="241"/>
      <c r="T89" s="241"/>
      <c r="U89" s="241"/>
      <c r="V89" s="241"/>
      <c r="W89" s="241"/>
      <c r="X89" s="241"/>
      <c r="Y89" s="241"/>
      <c r="Z89" s="241"/>
    </row>
    <row r="90" spans="1:26" ht="14.25" customHeight="1">
      <c r="A90" s="241"/>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row>
    <row r="91" spans="1:26" ht="14.25" customHeight="1">
      <c r="A91" s="241"/>
      <c r="B91" s="241"/>
      <c r="C91" s="241"/>
      <c r="D91" s="241"/>
      <c r="E91" s="241"/>
      <c r="F91" s="241"/>
      <c r="G91" s="241"/>
      <c r="H91" s="241"/>
      <c r="I91" s="241"/>
      <c r="J91" s="241"/>
      <c r="K91" s="241"/>
      <c r="L91" s="241"/>
      <c r="M91" s="241"/>
      <c r="N91" s="241"/>
      <c r="O91" s="241"/>
      <c r="P91" s="241"/>
      <c r="Q91" s="241"/>
      <c r="R91" s="241"/>
      <c r="S91" s="241"/>
      <c r="T91" s="241"/>
      <c r="U91" s="241"/>
      <c r="V91" s="241"/>
      <c r="W91" s="241"/>
      <c r="X91" s="241"/>
      <c r="Y91" s="241"/>
      <c r="Z91" s="241"/>
    </row>
    <row r="92" spans="1:26" ht="14.25" customHeight="1">
      <c r="A92" s="241"/>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row>
    <row r="93" spans="1:26" ht="14.25" customHeight="1">
      <c r="A93" s="241"/>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row>
    <row r="94" spans="1:26" ht="14.25" customHeight="1">
      <c r="A94" s="241"/>
      <c r="B94" s="24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241"/>
    </row>
    <row r="95" spans="1:26" ht="14.25" customHeight="1">
      <c r="A95" s="241"/>
      <c r="B95" s="24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241"/>
    </row>
    <row r="96" spans="1:26" ht="14.25" customHeight="1">
      <c r="A96" s="241"/>
      <c r="B96" s="24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241"/>
    </row>
    <row r="97" spans="1:26" ht="14.25" customHeight="1">
      <c r="A97" s="241"/>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row>
    <row r="98" spans="1:26" ht="14.25" customHeight="1">
      <c r="A98" s="241"/>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row>
    <row r="99" spans="1:26" ht="14.25" customHeight="1">
      <c r="A99" s="241"/>
      <c r="B99" s="24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41"/>
    </row>
    <row r="100" spans="1:26" ht="14.25" customHeight="1">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41"/>
    </row>
    <row r="101" spans="1:26" ht="14.25" customHeight="1">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row>
    <row r="102" spans="1:26" ht="14.25" customHeight="1">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row>
    <row r="103" spans="1:26" ht="14.25" customHeight="1">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row>
    <row r="104" spans="1:26" ht="14.25" customHeight="1">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row>
    <row r="105" spans="1:26" ht="14.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row>
    <row r="106" spans="1:26" ht="14.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row>
    <row r="107" spans="1:26" ht="14.25" customHeight="1">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row>
    <row r="108" spans="1:26" ht="14.25" customHeight="1">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row>
    <row r="109" spans="1:26" ht="14.25" customHeight="1">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41"/>
    </row>
    <row r="110" spans="1:26" ht="14.25" customHeight="1">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41"/>
    </row>
    <row r="111" spans="1:26" ht="14.25" customHeight="1">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row>
    <row r="112" spans="1:26" ht="14.25" customHeight="1">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41"/>
    </row>
    <row r="113" spans="1:26" ht="14.25" customHeight="1">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row>
    <row r="114" spans="1:26" ht="14.25" customHeight="1">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c r="W114" s="241"/>
      <c r="X114" s="241"/>
      <c r="Y114" s="241"/>
      <c r="Z114" s="241"/>
    </row>
    <row r="115" spans="1:26" ht="14.25" customHeight="1">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row>
    <row r="116" spans="1:26" ht="14.25" customHeight="1">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row>
    <row r="117" spans="1:26" ht="14.25" customHeight="1">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c r="W117" s="241"/>
      <c r="X117" s="241"/>
      <c r="Y117" s="241"/>
      <c r="Z117" s="241"/>
    </row>
    <row r="118" spans="1:26" ht="14.25" customHeight="1">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row>
    <row r="119" spans="1:26" ht="14.25" customHeight="1">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c r="W119" s="241"/>
      <c r="X119" s="241"/>
      <c r="Y119" s="241"/>
      <c r="Z119" s="241"/>
    </row>
    <row r="120" spans="1:26" ht="14.25" customHeight="1">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row>
    <row r="121" spans="1:26" ht="14.25" customHeight="1">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row>
    <row r="122" spans="1:26" ht="14.25" customHeight="1">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row>
    <row r="123" spans="1:26" ht="14.25" customHeight="1">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row>
    <row r="124" spans="1:26" ht="14.25" customHeight="1">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row>
    <row r="125" spans="1:26" ht="14.25" customHeight="1">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row>
    <row r="126" spans="1:26" ht="14.25" customHeight="1">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row>
    <row r="127" spans="1:26" ht="14.25" customHeight="1">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row>
    <row r="128" spans="1:26" ht="14.25" customHeight="1">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row>
    <row r="129" spans="1:26" ht="14.25"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row>
    <row r="130" spans="1:26" ht="14.25"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row>
    <row r="131" spans="1:26" ht="14.25"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row>
    <row r="132" spans="1:26" ht="14.25" customHeight="1">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row>
    <row r="133" spans="1:26" ht="14.25" customHeight="1">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row>
    <row r="134" spans="1:26" ht="14.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row>
    <row r="135" spans="1:26" ht="14.25"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row>
    <row r="136" spans="1:26" ht="14.25"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row>
    <row r="137" spans="1:26" ht="14.25" customHeight="1">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row>
    <row r="138" spans="1:26" ht="14.25" customHeight="1">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row>
    <row r="139" spans="1:26" ht="14.25" customHeight="1">
      <c r="A139" s="241"/>
      <c r="B139" s="241"/>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row>
    <row r="140" spans="1:26" ht="14.25" customHeight="1">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row>
    <row r="141" spans="1:26" ht="14.25" customHeight="1">
      <c r="A141" s="241"/>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row>
    <row r="142" spans="1:26" ht="14.25" customHeight="1">
      <c r="A142" s="241"/>
      <c r="B142" s="241"/>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row>
    <row r="143" spans="1:26" ht="14.25" customHeight="1">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row>
    <row r="144" spans="1:26" ht="14.25" customHeight="1">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row>
    <row r="145" spans="1:26" ht="14.25" customHeight="1">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row>
    <row r="146" spans="1:26" ht="14.25" customHeight="1">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row>
    <row r="147" spans="1:26" ht="14.25" customHeight="1">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row>
    <row r="148" spans="1:26" ht="14.2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row>
    <row r="149" spans="1:26" ht="14.25" customHeight="1">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row>
    <row r="150" spans="1:26" ht="14.25" customHeight="1">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row>
    <row r="151" spans="1:26" ht="14.25" customHeight="1">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row>
    <row r="152" spans="1:26" ht="14.25" customHeight="1">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row>
    <row r="153" spans="1:26" ht="14.25" customHeight="1">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row>
    <row r="154" spans="1:26" ht="14.25" customHeight="1">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row>
    <row r="155" spans="1:26" ht="14.25" customHeight="1">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row>
    <row r="156" spans="1:26" ht="14.25" customHeight="1">
      <c r="A156" s="241"/>
      <c r="B156" s="241"/>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row>
    <row r="157" spans="1:26" ht="14.25" customHeight="1">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row>
    <row r="158" spans="1:26" ht="14.25"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row>
    <row r="159" spans="1:26" ht="14.25" customHeight="1">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row>
    <row r="160" spans="1:26" ht="14.25" customHeight="1">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row>
    <row r="161" spans="1:26" ht="14.25" customHeight="1">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row>
    <row r="162" spans="1:26" ht="14.25" customHeight="1">
      <c r="A162" s="241"/>
      <c r="B162" s="241"/>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row>
    <row r="163" spans="1:26" ht="14.25" customHeight="1">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row>
    <row r="164" spans="1:26" ht="14.25" customHeight="1">
      <c r="A164" s="241"/>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row>
    <row r="165" spans="1:26" ht="14.25" customHeight="1">
      <c r="A165" s="241"/>
      <c r="B165" s="241"/>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row>
    <row r="166" spans="1:26" ht="14.25" customHeight="1">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row>
    <row r="167" spans="1:26" ht="14.25" customHeight="1">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row>
    <row r="168" spans="1:26" ht="14.25" customHeight="1">
      <c r="A168" s="241"/>
      <c r="B168" s="241"/>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row>
    <row r="169" spans="1:26" ht="14.25" customHeight="1">
      <c r="A169" s="241"/>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row>
    <row r="170" spans="1:26" ht="14.25" customHeight="1">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row>
    <row r="171" spans="1:26" ht="14.25" customHeight="1">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row>
    <row r="172" spans="1:26" ht="14.25" customHeight="1">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row>
    <row r="173" spans="1:26" ht="14.25" customHeight="1">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row>
    <row r="174" spans="1:26" ht="14.25" customHeight="1">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row>
    <row r="175" spans="1:26" ht="14.25" customHeight="1">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row>
    <row r="176" spans="1:26" ht="14.25" customHeight="1">
      <c r="A176" s="241"/>
      <c r="B176" s="241"/>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row>
    <row r="177" spans="1:26" ht="14.25" customHeight="1">
      <c r="A177" s="241"/>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row>
    <row r="178" spans="1:26" ht="14.25" customHeight="1">
      <c r="A178" s="241"/>
      <c r="B178" s="241"/>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row>
    <row r="179" spans="1:26" ht="14.25" customHeight="1">
      <c r="A179" s="241"/>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row>
    <row r="180" spans="1:26" ht="14.25" customHeight="1">
      <c r="A180" s="241"/>
      <c r="B180" s="241"/>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row>
    <row r="181" spans="1:26" ht="14.25" customHeight="1">
      <c r="A181" s="241"/>
      <c r="B181" s="241"/>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row>
    <row r="182" spans="1:26" ht="14.25" customHeight="1">
      <c r="A182" s="241"/>
      <c r="B182" s="241"/>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row>
    <row r="183" spans="1:26" ht="14.25" customHeight="1">
      <c r="A183" s="241"/>
      <c r="B183" s="241"/>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row>
    <row r="184" spans="1:26" ht="14.25" customHeight="1">
      <c r="A184" s="241"/>
      <c r="B184" s="241"/>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row>
    <row r="185" spans="1:26" ht="14.25" customHeight="1">
      <c r="A185" s="241"/>
      <c r="B185" s="241"/>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row>
    <row r="186" spans="1:26" ht="14.25" customHeight="1">
      <c r="A186" s="241"/>
      <c r="B186" s="241"/>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row>
    <row r="187" spans="1:26" ht="14.25" customHeight="1">
      <c r="A187" s="241"/>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row>
    <row r="188" spans="1:26" ht="14.25" customHeight="1">
      <c r="A188" s="241"/>
      <c r="B188" s="241"/>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row>
    <row r="189" spans="1:26" ht="14.25" customHeight="1">
      <c r="A189" s="241"/>
      <c r="B189" s="241"/>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row>
    <row r="190" spans="1:26" ht="14.25" customHeight="1">
      <c r="A190" s="241"/>
      <c r="B190" s="241"/>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row>
    <row r="191" spans="1:26" ht="14.25" customHeight="1">
      <c r="A191" s="241"/>
      <c r="B191" s="241"/>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row>
    <row r="192" spans="1:26" ht="14.25" customHeight="1">
      <c r="A192" s="241"/>
      <c r="B192" s="241"/>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row>
    <row r="193" spans="1:26" ht="14.25" customHeight="1">
      <c r="A193" s="241"/>
      <c r="B193" s="241"/>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row>
    <row r="194" spans="1:26" ht="14.25" customHeight="1">
      <c r="A194" s="241"/>
      <c r="B194" s="241"/>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row>
    <row r="195" spans="1:26" ht="14.25" customHeight="1">
      <c r="A195" s="241"/>
      <c r="B195" s="241"/>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row>
    <row r="196" spans="1:26" ht="14.25" customHeight="1">
      <c r="A196" s="241"/>
      <c r="B196" s="241"/>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row>
    <row r="197" spans="1:26" ht="14.25" customHeight="1">
      <c r="A197" s="241"/>
      <c r="B197" s="241"/>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row>
    <row r="198" spans="1:26" ht="14.25" customHeight="1">
      <c r="A198" s="241"/>
      <c r="B198" s="241"/>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row>
    <row r="199" spans="1:26" ht="14.25" customHeight="1">
      <c r="A199" s="241"/>
      <c r="B199" s="241"/>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row>
    <row r="200" spans="1:26" ht="14.25" customHeight="1">
      <c r="A200" s="241"/>
      <c r="B200" s="241"/>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row>
    <row r="201" spans="1:26" ht="14.25" customHeight="1">
      <c r="A201" s="241"/>
      <c r="B201" s="241"/>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row>
    <row r="202" spans="1:26" ht="14.25" customHeight="1">
      <c r="A202" s="241"/>
      <c r="B202" s="241"/>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row>
    <row r="203" spans="1:26" ht="14.25" customHeight="1">
      <c r="A203" s="241"/>
      <c r="B203" s="241"/>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row>
    <row r="204" spans="1:26" ht="14.25" customHeight="1">
      <c r="A204" s="241"/>
      <c r="B204" s="241"/>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row>
    <row r="205" spans="1:26" ht="14.25" customHeight="1">
      <c r="A205" s="241"/>
      <c r="B205" s="241"/>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row>
    <row r="206" spans="1:26" ht="14.25" customHeight="1">
      <c r="A206" s="241"/>
      <c r="B206" s="241"/>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row>
    <row r="207" spans="1:26" ht="14.25" customHeight="1">
      <c r="A207" s="241"/>
      <c r="B207" s="241"/>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row>
    <row r="208" spans="1:26" ht="14.25" customHeight="1">
      <c r="A208" s="241"/>
      <c r="B208" s="241"/>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row>
    <row r="209" spans="1:26" ht="14.25" customHeight="1">
      <c r="A209" s="241"/>
      <c r="B209" s="241"/>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row>
    <row r="210" spans="1:26" ht="14.25" customHeight="1">
      <c r="A210" s="241"/>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row>
    <row r="211" spans="1:26" ht="14.25" customHeight="1">
      <c r="A211" s="241"/>
      <c r="B211" s="241"/>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row>
    <row r="212" spans="1:26" ht="14.25" customHeight="1">
      <c r="A212" s="241"/>
      <c r="B212" s="241"/>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row>
    <row r="213" spans="1:26" ht="14.25" customHeight="1">
      <c r="A213" s="241"/>
      <c r="B213" s="241"/>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row>
    <row r="214" spans="1:26" ht="14.25" customHeight="1">
      <c r="A214" s="241"/>
      <c r="B214" s="241"/>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row>
    <row r="215" spans="1:26" ht="14.25" customHeight="1">
      <c r="A215" s="241"/>
      <c r="B215" s="241"/>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row>
    <row r="216" spans="1:26" ht="14.25" customHeight="1">
      <c r="A216" s="241"/>
      <c r="B216" s="241"/>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row>
    <row r="217" spans="1:26" ht="14.25" customHeight="1">
      <c r="A217" s="241"/>
      <c r="B217" s="241"/>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row>
    <row r="218" spans="1:26" ht="14.25" customHeight="1">
      <c r="A218" s="241"/>
      <c r="B218" s="241"/>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row>
    <row r="219" spans="1:26" ht="14.25" customHeight="1">
      <c r="A219" s="241"/>
      <c r="B219" s="241"/>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row>
    <row r="220" spans="1:26" ht="15.75" customHeight="1">
      <c r="A220" s="261"/>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row>
    <row r="221" spans="1:26" ht="15.75" customHeight="1">
      <c r="C221" s="1"/>
    </row>
    <row r="222" spans="1:26" ht="15.75" customHeight="1">
      <c r="C222" s="1"/>
    </row>
    <row r="223" spans="1:26" ht="15.75" customHeight="1">
      <c r="C223" s="1"/>
    </row>
    <row r="224" spans="1:26" ht="15.75" customHeight="1">
      <c r="C224" s="1"/>
    </row>
    <row r="225" spans="3:3" ht="15.75" customHeight="1">
      <c r="C225" s="1"/>
    </row>
    <row r="226" spans="3:3" ht="15.75" customHeight="1">
      <c r="C226" s="1"/>
    </row>
    <row r="227" spans="3:3" ht="15.75" customHeight="1">
      <c r="C227" s="1"/>
    </row>
    <row r="228" spans="3:3" ht="15.75" customHeight="1">
      <c r="C228" s="1"/>
    </row>
    <row r="229" spans="3:3" ht="15.75" customHeight="1">
      <c r="C229" s="1"/>
    </row>
    <row r="230" spans="3:3" ht="15.75" customHeight="1">
      <c r="C230" s="1"/>
    </row>
    <row r="231" spans="3:3" ht="15.75" customHeight="1">
      <c r="C231" s="1"/>
    </row>
    <row r="232" spans="3:3" ht="15.75" customHeight="1">
      <c r="C232" s="1"/>
    </row>
    <row r="233" spans="3:3" ht="15.75" customHeight="1">
      <c r="C233" s="1"/>
    </row>
    <row r="234" spans="3:3" ht="15.75" customHeight="1">
      <c r="C234" s="1"/>
    </row>
    <row r="235" spans="3:3" ht="15.75" customHeight="1">
      <c r="C235" s="1"/>
    </row>
    <row r="236" spans="3:3" ht="15.75" customHeight="1">
      <c r="C236" s="1"/>
    </row>
    <row r="237" spans="3:3" ht="15.75" customHeight="1">
      <c r="C237" s="1"/>
    </row>
    <row r="238" spans="3:3" ht="15.75" customHeight="1">
      <c r="C238" s="1"/>
    </row>
    <row r="239" spans="3:3" ht="15.75" customHeight="1">
      <c r="C239" s="1"/>
    </row>
    <row r="240" spans="3:3" ht="15.75" customHeight="1">
      <c r="C240" s="1"/>
    </row>
    <row r="241" spans="3:3" ht="15.75" customHeight="1">
      <c r="C241" s="1"/>
    </row>
    <row r="242" spans="3:3" ht="15.75" customHeight="1">
      <c r="C242" s="1"/>
    </row>
    <row r="243" spans="3:3" ht="15.75" customHeight="1">
      <c r="C243" s="1"/>
    </row>
    <row r="244" spans="3:3" ht="15.75" customHeight="1">
      <c r="C244" s="1"/>
    </row>
    <row r="245" spans="3:3" ht="15.75" customHeight="1">
      <c r="C245" s="1"/>
    </row>
    <row r="246" spans="3:3" ht="15.75" customHeight="1">
      <c r="C246" s="1"/>
    </row>
    <row r="247" spans="3:3" ht="15.75" customHeight="1">
      <c r="C247" s="1"/>
    </row>
    <row r="248" spans="3:3" ht="15.75" customHeight="1">
      <c r="C248" s="1"/>
    </row>
    <row r="249" spans="3:3" ht="15.75" customHeight="1">
      <c r="C249" s="1"/>
    </row>
    <row r="250" spans="3:3" ht="15.75" customHeight="1">
      <c r="C250" s="1"/>
    </row>
    <row r="251" spans="3:3" ht="15.75" customHeight="1">
      <c r="C251" s="1"/>
    </row>
    <row r="252" spans="3:3" ht="15.75" customHeight="1">
      <c r="C252" s="1"/>
    </row>
    <row r="253" spans="3:3" ht="15.75" customHeight="1">
      <c r="C253" s="1"/>
    </row>
    <row r="254" spans="3:3" ht="15.75" customHeight="1">
      <c r="C254" s="1"/>
    </row>
    <row r="255" spans="3:3" ht="15.75" customHeight="1">
      <c r="C255" s="1"/>
    </row>
    <row r="256" spans="3:3" ht="15.75" customHeight="1">
      <c r="C256" s="1"/>
    </row>
    <row r="257" spans="3:3" ht="15.75" customHeight="1">
      <c r="C257" s="1"/>
    </row>
    <row r="258" spans="3:3" ht="15.75" customHeight="1">
      <c r="C258" s="1"/>
    </row>
    <row r="259" spans="3:3" ht="15.75" customHeight="1">
      <c r="C259" s="1"/>
    </row>
    <row r="260" spans="3:3" ht="15.75" customHeight="1">
      <c r="C260" s="1"/>
    </row>
    <row r="261" spans="3:3" ht="15.75" customHeight="1">
      <c r="C261" s="1"/>
    </row>
    <row r="262" spans="3:3" ht="15.75" customHeight="1">
      <c r="C262" s="1"/>
    </row>
    <row r="263" spans="3:3" ht="15.75" customHeight="1">
      <c r="C263" s="1"/>
    </row>
    <row r="264" spans="3:3" ht="15.75" customHeight="1">
      <c r="C264" s="1"/>
    </row>
    <row r="265" spans="3:3" ht="15.75" customHeight="1">
      <c r="C265" s="1"/>
    </row>
    <row r="266" spans="3:3" ht="15.75" customHeight="1">
      <c r="C266" s="1"/>
    </row>
    <row r="267" spans="3:3" ht="15.75" customHeight="1">
      <c r="C267" s="1"/>
    </row>
    <row r="268" spans="3:3" ht="15.75" customHeight="1">
      <c r="C268" s="1"/>
    </row>
    <row r="269" spans="3:3" ht="15.75" customHeight="1">
      <c r="C269" s="1"/>
    </row>
    <row r="270" spans="3:3" ht="15.75" customHeight="1">
      <c r="C270" s="1"/>
    </row>
    <row r="271" spans="3:3" ht="15.75" customHeight="1">
      <c r="C271" s="1"/>
    </row>
    <row r="272" spans="3:3" ht="15.75" customHeight="1">
      <c r="C272" s="1"/>
    </row>
    <row r="273" spans="3:3" ht="15.75" customHeight="1">
      <c r="C273" s="1"/>
    </row>
    <row r="274" spans="3:3" ht="15.75" customHeight="1">
      <c r="C274" s="1"/>
    </row>
    <row r="275" spans="3:3" ht="15.75" customHeight="1">
      <c r="C275" s="1"/>
    </row>
    <row r="276" spans="3:3" ht="15.75" customHeight="1">
      <c r="C276" s="1"/>
    </row>
    <row r="277" spans="3:3" ht="15.75" customHeight="1">
      <c r="C277" s="1"/>
    </row>
    <row r="278" spans="3:3" ht="15.75" customHeight="1">
      <c r="C278" s="1"/>
    </row>
    <row r="279" spans="3:3" ht="15.75" customHeight="1">
      <c r="C279" s="1"/>
    </row>
    <row r="280" spans="3:3" ht="15.75" customHeight="1">
      <c r="C280" s="1"/>
    </row>
    <row r="281" spans="3:3" ht="15.75" customHeight="1">
      <c r="C281" s="1"/>
    </row>
    <row r="282" spans="3:3" ht="15.75" customHeight="1">
      <c r="C282" s="1"/>
    </row>
    <row r="283" spans="3:3" ht="15.75" customHeight="1">
      <c r="C283" s="1"/>
    </row>
    <row r="284" spans="3:3" ht="15.75" customHeight="1">
      <c r="C284" s="1"/>
    </row>
    <row r="285" spans="3:3" ht="15.75" customHeight="1">
      <c r="C285" s="1"/>
    </row>
    <row r="286" spans="3:3" ht="15.75" customHeight="1">
      <c r="C286" s="1"/>
    </row>
    <row r="287" spans="3:3" ht="15.75" customHeight="1">
      <c r="C287" s="1"/>
    </row>
    <row r="288" spans="3:3" ht="15.75" customHeight="1">
      <c r="C288" s="1"/>
    </row>
    <row r="289" spans="3:3" ht="15.75" customHeight="1">
      <c r="C289" s="1"/>
    </row>
    <row r="290" spans="3:3" ht="15.75" customHeight="1">
      <c r="C290" s="1"/>
    </row>
    <row r="291" spans="3:3" ht="15.75" customHeight="1">
      <c r="C291" s="1"/>
    </row>
    <row r="292" spans="3:3" ht="15.75" customHeight="1">
      <c r="C292" s="1"/>
    </row>
    <row r="293" spans="3:3" ht="15.75" customHeight="1">
      <c r="C293" s="1"/>
    </row>
    <row r="294" spans="3:3" ht="15.75" customHeight="1">
      <c r="C294" s="1"/>
    </row>
    <row r="295" spans="3:3" ht="15.75" customHeight="1">
      <c r="C295" s="1"/>
    </row>
    <row r="296" spans="3:3" ht="15.75" customHeight="1">
      <c r="C296" s="1"/>
    </row>
    <row r="297" spans="3:3" ht="15.75" customHeight="1">
      <c r="C297" s="1"/>
    </row>
    <row r="298" spans="3:3" ht="15.75" customHeight="1">
      <c r="C298" s="1"/>
    </row>
    <row r="299" spans="3:3" ht="15.75" customHeight="1">
      <c r="C299" s="1"/>
    </row>
    <row r="300" spans="3:3" ht="15.75" customHeight="1">
      <c r="C300" s="1"/>
    </row>
    <row r="301" spans="3:3" ht="15.75" customHeight="1">
      <c r="C301" s="1"/>
    </row>
    <row r="302" spans="3:3" ht="15.75" customHeight="1">
      <c r="C302" s="1"/>
    </row>
    <row r="303" spans="3:3" ht="15.75" customHeight="1">
      <c r="C303" s="1"/>
    </row>
    <row r="304" spans="3:3" ht="15.75" customHeight="1">
      <c r="C304" s="1"/>
    </row>
    <row r="305" spans="3:3" ht="15.75" customHeight="1">
      <c r="C305" s="1"/>
    </row>
    <row r="306" spans="3:3" ht="15.75" customHeight="1">
      <c r="C306" s="1"/>
    </row>
    <row r="307" spans="3:3" ht="15.75" customHeight="1">
      <c r="C307" s="1"/>
    </row>
    <row r="308" spans="3:3" ht="15.75" customHeight="1">
      <c r="C308" s="1"/>
    </row>
    <row r="309" spans="3:3" ht="15.75" customHeight="1">
      <c r="C309" s="1"/>
    </row>
    <row r="310" spans="3:3" ht="15.75" customHeight="1">
      <c r="C310" s="1"/>
    </row>
    <row r="311" spans="3:3" ht="15.75" customHeight="1">
      <c r="C311" s="1"/>
    </row>
    <row r="312" spans="3:3" ht="15.75" customHeight="1">
      <c r="C312" s="1"/>
    </row>
    <row r="313" spans="3:3" ht="15.75" customHeight="1">
      <c r="C313" s="1"/>
    </row>
    <row r="314" spans="3:3" ht="15.75" customHeight="1">
      <c r="C314" s="1"/>
    </row>
    <row r="315" spans="3:3" ht="15.75" customHeight="1">
      <c r="C315" s="1"/>
    </row>
    <row r="316" spans="3:3" ht="15.75" customHeight="1">
      <c r="C316" s="1"/>
    </row>
    <row r="317" spans="3:3" ht="15.75" customHeight="1">
      <c r="C317" s="1"/>
    </row>
    <row r="318" spans="3:3" ht="15.75" customHeight="1">
      <c r="C318" s="1"/>
    </row>
    <row r="319" spans="3:3" ht="15.75" customHeight="1">
      <c r="C319" s="1"/>
    </row>
    <row r="320" spans="3:3" ht="15.75" customHeight="1">
      <c r="C320" s="1"/>
    </row>
    <row r="321" spans="3:3" ht="15.75" customHeight="1">
      <c r="C321" s="1"/>
    </row>
    <row r="322" spans="3:3" ht="15.75" customHeight="1">
      <c r="C322" s="1"/>
    </row>
    <row r="323" spans="3:3" ht="15.75" customHeight="1">
      <c r="C323" s="1"/>
    </row>
    <row r="324" spans="3:3" ht="15.75" customHeight="1">
      <c r="C324" s="1"/>
    </row>
    <row r="325" spans="3:3" ht="15.75" customHeight="1">
      <c r="C325" s="1"/>
    </row>
    <row r="326" spans="3:3" ht="15.75" customHeight="1">
      <c r="C326" s="1"/>
    </row>
    <row r="327" spans="3:3" ht="15.75" customHeight="1">
      <c r="C327" s="1"/>
    </row>
    <row r="328" spans="3:3" ht="15.75" customHeight="1">
      <c r="C328" s="1"/>
    </row>
    <row r="329" spans="3:3" ht="15.75" customHeight="1">
      <c r="C329" s="1"/>
    </row>
    <row r="330" spans="3:3" ht="15.75" customHeight="1">
      <c r="C330" s="1"/>
    </row>
    <row r="331" spans="3:3" ht="15.75" customHeight="1">
      <c r="C331" s="1"/>
    </row>
    <row r="332" spans="3:3" ht="15.75" customHeight="1">
      <c r="C332" s="1"/>
    </row>
    <row r="333" spans="3:3" ht="15.75" customHeight="1">
      <c r="C333" s="1"/>
    </row>
    <row r="334" spans="3:3" ht="15.75" customHeight="1">
      <c r="C334" s="1"/>
    </row>
    <row r="335" spans="3:3" ht="15.75" customHeight="1">
      <c r="C335" s="1"/>
    </row>
    <row r="336" spans="3:3" ht="15.75" customHeight="1">
      <c r="C336" s="1"/>
    </row>
    <row r="337" spans="3:3" ht="15.75" customHeight="1">
      <c r="C337" s="1"/>
    </row>
    <row r="338" spans="3:3" ht="15.75" customHeight="1">
      <c r="C338" s="1"/>
    </row>
    <row r="339" spans="3:3" ht="15.75" customHeight="1">
      <c r="C339" s="1"/>
    </row>
    <row r="340" spans="3:3" ht="15.75" customHeight="1">
      <c r="C340" s="1"/>
    </row>
    <row r="341" spans="3:3" ht="15.75" customHeight="1">
      <c r="C341" s="1"/>
    </row>
    <row r="342" spans="3:3" ht="15.75" customHeight="1">
      <c r="C342" s="1"/>
    </row>
    <row r="343" spans="3:3" ht="15.75" customHeight="1">
      <c r="C343" s="1"/>
    </row>
    <row r="344" spans="3:3" ht="15.75" customHeight="1">
      <c r="C344" s="1"/>
    </row>
    <row r="345" spans="3:3" ht="15.75" customHeight="1">
      <c r="C345" s="1"/>
    </row>
    <row r="346" spans="3:3" ht="15.75" customHeight="1">
      <c r="C346" s="1"/>
    </row>
    <row r="347" spans="3:3" ht="15.75" customHeight="1">
      <c r="C347" s="1"/>
    </row>
    <row r="348" spans="3:3" ht="15.75" customHeight="1">
      <c r="C348" s="1"/>
    </row>
    <row r="349" spans="3:3" ht="15.75" customHeight="1">
      <c r="C349" s="1"/>
    </row>
    <row r="350" spans="3:3" ht="15.75" customHeight="1">
      <c r="C350" s="1"/>
    </row>
    <row r="351" spans="3:3" ht="15.75" customHeight="1">
      <c r="C351" s="1"/>
    </row>
    <row r="352" spans="3:3" ht="15.75" customHeight="1">
      <c r="C352" s="1"/>
    </row>
    <row r="353" spans="3:3" ht="15.75" customHeight="1">
      <c r="C353" s="1"/>
    </row>
    <row r="354" spans="3:3" ht="15.75" customHeight="1">
      <c r="C354" s="1"/>
    </row>
    <row r="355" spans="3:3" ht="15.75" customHeight="1">
      <c r="C355" s="1"/>
    </row>
    <row r="356" spans="3:3" ht="15.75" customHeight="1">
      <c r="C356" s="1"/>
    </row>
    <row r="357" spans="3:3" ht="15.75" customHeight="1">
      <c r="C357" s="1"/>
    </row>
    <row r="358" spans="3:3" ht="15.75" customHeight="1">
      <c r="C358" s="1"/>
    </row>
    <row r="359" spans="3:3" ht="15.75" customHeight="1">
      <c r="C359" s="1"/>
    </row>
    <row r="360" spans="3:3" ht="15.75" customHeight="1">
      <c r="C360" s="1"/>
    </row>
    <row r="361" spans="3:3" ht="15.75" customHeight="1">
      <c r="C361" s="1"/>
    </row>
    <row r="362" spans="3:3" ht="15.75" customHeight="1">
      <c r="C362" s="1"/>
    </row>
    <row r="363" spans="3:3" ht="15.75" customHeight="1">
      <c r="C363" s="1"/>
    </row>
    <row r="364" spans="3:3" ht="15.75" customHeight="1">
      <c r="C364" s="1"/>
    </row>
    <row r="365" spans="3:3" ht="15.75" customHeight="1">
      <c r="C365" s="1"/>
    </row>
    <row r="366" spans="3:3" ht="15.75" customHeight="1">
      <c r="C366" s="1"/>
    </row>
    <row r="367" spans="3:3" ht="15.75" customHeight="1">
      <c r="C367" s="1"/>
    </row>
    <row r="368" spans="3:3" ht="15.75" customHeight="1">
      <c r="C368" s="1"/>
    </row>
    <row r="369" spans="3:3" ht="15.75" customHeight="1">
      <c r="C369" s="1"/>
    </row>
    <row r="370" spans="3:3" ht="15.75" customHeight="1">
      <c r="C370" s="1"/>
    </row>
    <row r="371" spans="3:3" ht="15.75" customHeight="1">
      <c r="C371" s="1"/>
    </row>
    <row r="372" spans="3:3" ht="15.75" customHeight="1">
      <c r="C372" s="1"/>
    </row>
    <row r="373" spans="3:3" ht="15.75" customHeight="1">
      <c r="C373" s="1"/>
    </row>
    <row r="374" spans="3:3" ht="15.75" customHeight="1">
      <c r="C374" s="1"/>
    </row>
    <row r="375" spans="3:3" ht="15.75" customHeight="1">
      <c r="C375" s="1"/>
    </row>
    <row r="376" spans="3:3" ht="15.75" customHeight="1">
      <c r="C376" s="1"/>
    </row>
    <row r="377" spans="3:3" ht="15.75" customHeight="1">
      <c r="C377" s="1"/>
    </row>
    <row r="378" spans="3:3" ht="15.75" customHeight="1">
      <c r="C378" s="1"/>
    </row>
    <row r="379" spans="3:3" ht="15.75" customHeight="1">
      <c r="C379" s="1"/>
    </row>
    <row r="380" spans="3:3" ht="15.75" customHeight="1">
      <c r="C380" s="1"/>
    </row>
    <row r="381" spans="3:3" ht="15.75" customHeight="1">
      <c r="C381" s="1"/>
    </row>
    <row r="382" spans="3:3" ht="15.75" customHeight="1">
      <c r="C382" s="1"/>
    </row>
    <row r="383" spans="3:3" ht="15.75" customHeight="1">
      <c r="C383" s="1"/>
    </row>
    <row r="384" spans="3:3" ht="15.75" customHeight="1">
      <c r="C384" s="1"/>
    </row>
    <row r="385" spans="3:3" ht="15.75" customHeight="1">
      <c r="C385" s="1"/>
    </row>
    <row r="386" spans="3:3" ht="15.75" customHeight="1">
      <c r="C386" s="1"/>
    </row>
    <row r="387" spans="3:3" ht="15.75" customHeight="1">
      <c r="C387" s="1"/>
    </row>
    <row r="388" spans="3:3" ht="15.75" customHeight="1">
      <c r="C388" s="1"/>
    </row>
    <row r="389" spans="3:3" ht="15.75" customHeight="1">
      <c r="C389" s="1"/>
    </row>
    <row r="390" spans="3:3" ht="15.75" customHeight="1">
      <c r="C390" s="1"/>
    </row>
    <row r="391" spans="3:3" ht="15.75" customHeight="1">
      <c r="C391" s="1"/>
    </row>
    <row r="392" spans="3:3" ht="15.75" customHeight="1">
      <c r="C392" s="1"/>
    </row>
    <row r="393" spans="3:3" ht="15.75" customHeight="1">
      <c r="C393" s="1"/>
    </row>
    <row r="394" spans="3:3" ht="15.75" customHeight="1">
      <c r="C394" s="1"/>
    </row>
    <row r="395" spans="3:3" ht="15.75" customHeight="1">
      <c r="C395" s="1"/>
    </row>
    <row r="396" spans="3:3" ht="15.75" customHeight="1">
      <c r="C396" s="1"/>
    </row>
    <row r="397" spans="3:3" ht="15.75" customHeight="1">
      <c r="C397" s="1"/>
    </row>
    <row r="398" spans="3:3" ht="15.75" customHeight="1">
      <c r="C398" s="1"/>
    </row>
    <row r="399" spans="3:3" ht="15.75" customHeight="1">
      <c r="C399" s="1"/>
    </row>
    <row r="400" spans="3:3" ht="15.75" customHeight="1">
      <c r="C400" s="1"/>
    </row>
    <row r="401" spans="3:3" ht="15.75" customHeight="1">
      <c r="C401" s="1"/>
    </row>
    <row r="402" spans="3:3" ht="15.75" customHeight="1">
      <c r="C402" s="1"/>
    </row>
    <row r="403" spans="3:3" ht="15.75" customHeight="1">
      <c r="C403" s="1"/>
    </row>
    <row r="404" spans="3:3" ht="15.75" customHeight="1">
      <c r="C404" s="1"/>
    </row>
    <row r="405" spans="3:3" ht="15.75" customHeight="1">
      <c r="C405" s="1"/>
    </row>
    <row r="406" spans="3:3" ht="15.75" customHeight="1">
      <c r="C406" s="1"/>
    </row>
    <row r="407" spans="3:3" ht="15.75" customHeight="1">
      <c r="C407" s="1"/>
    </row>
    <row r="408" spans="3:3" ht="15.75" customHeight="1">
      <c r="C408" s="1"/>
    </row>
    <row r="409" spans="3:3" ht="15.75" customHeight="1">
      <c r="C409" s="1"/>
    </row>
    <row r="410" spans="3:3" ht="15.75" customHeight="1">
      <c r="C410" s="1"/>
    </row>
    <row r="411" spans="3:3" ht="15.75" customHeight="1">
      <c r="C411" s="1"/>
    </row>
    <row r="412" spans="3:3" ht="15.75" customHeight="1">
      <c r="C412" s="1"/>
    </row>
    <row r="413" spans="3:3" ht="15.75" customHeight="1">
      <c r="C413" s="1"/>
    </row>
    <row r="414" spans="3:3" ht="15.75" customHeight="1">
      <c r="C414" s="1"/>
    </row>
    <row r="415" spans="3:3" ht="15.75" customHeight="1">
      <c r="C415" s="1"/>
    </row>
    <row r="416" spans="3:3" ht="15.75" customHeight="1">
      <c r="C416" s="1"/>
    </row>
    <row r="417" spans="3:3" ht="15.75" customHeight="1">
      <c r="C417" s="1"/>
    </row>
    <row r="418" spans="3:3" ht="15.75" customHeight="1">
      <c r="C418" s="1"/>
    </row>
    <row r="419" spans="3:3" ht="15.75" customHeight="1">
      <c r="C419" s="1"/>
    </row>
    <row r="420" spans="3:3" ht="15.75" customHeight="1">
      <c r="C420" s="1"/>
    </row>
    <row r="421" spans="3:3" ht="15.75" customHeight="1">
      <c r="C421" s="1"/>
    </row>
    <row r="422" spans="3:3" ht="15.75" customHeight="1">
      <c r="C422" s="1"/>
    </row>
    <row r="423" spans="3:3" ht="15.75" customHeight="1">
      <c r="C423" s="1"/>
    </row>
    <row r="424" spans="3:3" ht="15.75" customHeight="1">
      <c r="C424" s="1"/>
    </row>
    <row r="425" spans="3:3" ht="15.75" customHeight="1">
      <c r="C425" s="1"/>
    </row>
    <row r="426" spans="3:3" ht="15.75" customHeight="1">
      <c r="C426" s="1"/>
    </row>
    <row r="427" spans="3:3" ht="15.75" customHeight="1">
      <c r="C427" s="1"/>
    </row>
    <row r="428" spans="3:3" ht="15.75" customHeight="1">
      <c r="C428" s="1"/>
    </row>
    <row r="429" spans="3:3" ht="15.75" customHeight="1">
      <c r="C429" s="1"/>
    </row>
    <row r="430" spans="3:3" ht="15.75" customHeight="1">
      <c r="C430" s="1"/>
    </row>
    <row r="431" spans="3:3" ht="15.75" customHeight="1">
      <c r="C431" s="1"/>
    </row>
    <row r="432" spans="3:3" ht="15.75" customHeight="1">
      <c r="C432" s="1"/>
    </row>
    <row r="433" spans="3:3" ht="15.75" customHeight="1">
      <c r="C433" s="1"/>
    </row>
    <row r="434" spans="3:3" ht="15.75" customHeight="1">
      <c r="C434" s="1"/>
    </row>
    <row r="435" spans="3:3" ht="15.75" customHeight="1">
      <c r="C435" s="1"/>
    </row>
    <row r="436" spans="3:3" ht="15.75" customHeight="1">
      <c r="C436" s="1"/>
    </row>
    <row r="437" spans="3:3" ht="15.75" customHeight="1">
      <c r="C437" s="1"/>
    </row>
    <row r="438" spans="3:3" ht="15.75" customHeight="1">
      <c r="C438" s="1"/>
    </row>
    <row r="439" spans="3:3" ht="15.75" customHeight="1">
      <c r="C439" s="1"/>
    </row>
    <row r="440" spans="3:3" ht="15.75" customHeight="1">
      <c r="C440" s="1"/>
    </row>
    <row r="441" spans="3:3" ht="15.75" customHeight="1">
      <c r="C441" s="1"/>
    </row>
    <row r="442" spans="3:3" ht="15.75" customHeight="1">
      <c r="C442" s="1"/>
    </row>
    <row r="443" spans="3:3" ht="15.75" customHeight="1">
      <c r="C443" s="1"/>
    </row>
    <row r="444" spans="3:3" ht="15.75" customHeight="1">
      <c r="C444" s="1"/>
    </row>
    <row r="445" spans="3:3" ht="15.75" customHeight="1">
      <c r="C445" s="1"/>
    </row>
    <row r="446" spans="3:3" ht="15.75" customHeight="1">
      <c r="C446" s="1"/>
    </row>
    <row r="447" spans="3:3" ht="15.75" customHeight="1">
      <c r="C447" s="1"/>
    </row>
    <row r="448" spans="3:3" ht="15.75" customHeight="1">
      <c r="C448" s="1"/>
    </row>
    <row r="449" spans="3:3" ht="15.75" customHeight="1">
      <c r="C449" s="1"/>
    </row>
    <row r="450" spans="3:3" ht="15.75" customHeight="1">
      <c r="C450" s="1"/>
    </row>
    <row r="451" spans="3:3" ht="15.75" customHeight="1">
      <c r="C451" s="1"/>
    </row>
    <row r="452" spans="3:3" ht="15.75" customHeight="1">
      <c r="C452" s="1"/>
    </row>
    <row r="453" spans="3:3" ht="15.75" customHeight="1">
      <c r="C453" s="1"/>
    </row>
    <row r="454" spans="3:3" ht="15.75" customHeight="1">
      <c r="C454" s="1"/>
    </row>
    <row r="455" spans="3:3" ht="15.75" customHeight="1">
      <c r="C455" s="1"/>
    </row>
    <row r="456" spans="3:3" ht="15.75" customHeight="1">
      <c r="C456" s="1"/>
    </row>
    <row r="457" spans="3:3" ht="15.75" customHeight="1">
      <c r="C457" s="1"/>
    </row>
    <row r="458" spans="3:3" ht="15.75" customHeight="1">
      <c r="C458" s="1"/>
    </row>
    <row r="459" spans="3:3" ht="15.75" customHeight="1">
      <c r="C459" s="1"/>
    </row>
    <row r="460" spans="3:3" ht="15.75" customHeight="1">
      <c r="C460" s="1"/>
    </row>
    <row r="461" spans="3:3" ht="15.75" customHeight="1">
      <c r="C461" s="1"/>
    </row>
    <row r="462" spans="3:3" ht="15.75" customHeight="1">
      <c r="C462" s="1"/>
    </row>
    <row r="463" spans="3:3" ht="15.75" customHeight="1">
      <c r="C463" s="1"/>
    </row>
    <row r="464" spans="3:3" ht="15.75" customHeight="1">
      <c r="C464" s="1"/>
    </row>
    <row r="465" spans="3:3" ht="15.75" customHeight="1">
      <c r="C465" s="1"/>
    </row>
    <row r="466" spans="3:3" ht="15.75" customHeight="1">
      <c r="C466" s="1"/>
    </row>
    <row r="467" spans="3:3" ht="15.75" customHeight="1">
      <c r="C467" s="1"/>
    </row>
    <row r="468" spans="3:3" ht="15.75" customHeight="1">
      <c r="C468" s="1"/>
    </row>
    <row r="469" spans="3:3" ht="15.75" customHeight="1">
      <c r="C469" s="1"/>
    </row>
    <row r="470" spans="3:3" ht="15.75" customHeight="1">
      <c r="C470" s="1"/>
    </row>
    <row r="471" spans="3:3" ht="15.75" customHeight="1">
      <c r="C471" s="1"/>
    </row>
    <row r="472" spans="3:3" ht="15.75" customHeight="1">
      <c r="C472" s="1"/>
    </row>
    <row r="473" spans="3:3" ht="15.75" customHeight="1">
      <c r="C473" s="1"/>
    </row>
    <row r="474" spans="3:3" ht="15.75" customHeight="1">
      <c r="C474" s="1"/>
    </row>
    <row r="475" spans="3:3" ht="15.75" customHeight="1">
      <c r="C475" s="1"/>
    </row>
    <row r="476" spans="3:3" ht="15.75" customHeight="1">
      <c r="C476" s="1"/>
    </row>
    <row r="477" spans="3:3" ht="15.75" customHeight="1">
      <c r="C477" s="1"/>
    </row>
    <row r="478" spans="3:3" ht="15.75" customHeight="1">
      <c r="C478" s="1"/>
    </row>
    <row r="479" spans="3:3" ht="15.75" customHeight="1">
      <c r="C479" s="1"/>
    </row>
    <row r="480" spans="3:3" ht="15.75" customHeight="1">
      <c r="C480" s="1"/>
    </row>
    <row r="481" spans="3:3" ht="15.75" customHeight="1">
      <c r="C481" s="1"/>
    </row>
    <row r="482" spans="3:3" ht="15.75" customHeight="1">
      <c r="C482" s="1"/>
    </row>
    <row r="483" spans="3:3" ht="15.75" customHeight="1">
      <c r="C483" s="1"/>
    </row>
    <row r="484" spans="3:3" ht="15.75" customHeight="1">
      <c r="C484" s="1"/>
    </row>
    <row r="485" spans="3:3" ht="15.75" customHeight="1">
      <c r="C485" s="1"/>
    </row>
    <row r="486" spans="3:3" ht="15.75" customHeight="1">
      <c r="C486" s="1"/>
    </row>
    <row r="487" spans="3:3" ht="15.75" customHeight="1">
      <c r="C487" s="1"/>
    </row>
    <row r="488" spans="3:3" ht="15.75" customHeight="1">
      <c r="C488" s="1"/>
    </row>
    <row r="489" spans="3:3" ht="15.75" customHeight="1">
      <c r="C489" s="1"/>
    </row>
    <row r="490" spans="3:3" ht="15.75" customHeight="1">
      <c r="C490" s="1"/>
    </row>
    <row r="491" spans="3:3" ht="15.75" customHeight="1">
      <c r="C491" s="1"/>
    </row>
    <row r="492" spans="3:3" ht="15.75" customHeight="1">
      <c r="C492" s="1"/>
    </row>
    <row r="493" spans="3:3" ht="15.75" customHeight="1">
      <c r="C493" s="1"/>
    </row>
    <row r="494" spans="3:3" ht="15.75" customHeight="1">
      <c r="C494" s="1"/>
    </row>
    <row r="495" spans="3:3" ht="15.75" customHeight="1">
      <c r="C495" s="1"/>
    </row>
    <row r="496" spans="3:3" ht="15.75" customHeight="1">
      <c r="C496" s="1"/>
    </row>
    <row r="497" spans="3:3" ht="15.75" customHeight="1">
      <c r="C497" s="1"/>
    </row>
    <row r="498" spans="3:3" ht="15.75" customHeight="1">
      <c r="C498" s="1"/>
    </row>
    <row r="499" spans="3:3" ht="15.75" customHeight="1">
      <c r="C499" s="1"/>
    </row>
    <row r="500" spans="3:3" ht="15.75" customHeight="1">
      <c r="C500" s="1"/>
    </row>
    <row r="501" spans="3:3" ht="15.75" customHeight="1">
      <c r="C501" s="1"/>
    </row>
    <row r="502" spans="3:3" ht="15.75" customHeight="1">
      <c r="C502" s="1"/>
    </row>
    <row r="503" spans="3:3" ht="15.75" customHeight="1">
      <c r="C503" s="1"/>
    </row>
    <row r="504" spans="3:3" ht="15.75" customHeight="1">
      <c r="C504" s="1"/>
    </row>
    <row r="505" spans="3:3" ht="15.75" customHeight="1">
      <c r="C505" s="1"/>
    </row>
    <row r="506" spans="3:3" ht="15.75" customHeight="1">
      <c r="C506" s="1"/>
    </row>
    <row r="507" spans="3:3" ht="15.75" customHeight="1">
      <c r="C507" s="1"/>
    </row>
    <row r="508" spans="3:3" ht="15.75" customHeight="1">
      <c r="C508" s="1"/>
    </row>
    <row r="509" spans="3:3" ht="15.75" customHeight="1">
      <c r="C509" s="1"/>
    </row>
    <row r="510" spans="3:3" ht="15.75" customHeight="1">
      <c r="C510" s="1"/>
    </row>
    <row r="511" spans="3:3" ht="15.75" customHeight="1">
      <c r="C511" s="1"/>
    </row>
    <row r="512" spans="3:3" ht="15.75" customHeight="1">
      <c r="C512" s="1"/>
    </row>
    <row r="513" spans="3:3" ht="15.75" customHeight="1">
      <c r="C513" s="1"/>
    </row>
    <row r="514" spans="3:3" ht="15.75" customHeight="1">
      <c r="C514" s="1"/>
    </row>
    <row r="515" spans="3:3" ht="15.75" customHeight="1">
      <c r="C515" s="1"/>
    </row>
    <row r="516" spans="3:3" ht="15.75" customHeight="1">
      <c r="C516" s="1"/>
    </row>
    <row r="517" spans="3:3" ht="15.75" customHeight="1">
      <c r="C517" s="1"/>
    </row>
    <row r="518" spans="3:3" ht="15.75" customHeight="1">
      <c r="C518" s="1"/>
    </row>
    <row r="519" spans="3:3" ht="15.75" customHeight="1">
      <c r="C519" s="1"/>
    </row>
    <row r="520" spans="3:3" ht="15.75" customHeight="1">
      <c r="C520" s="1"/>
    </row>
    <row r="521" spans="3:3" ht="15.75" customHeight="1">
      <c r="C521" s="1"/>
    </row>
    <row r="522" spans="3:3" ht="15.75" customHeight="1">
      <c r="C522" s="1"/>
    </row>
    <row r="523" spans="3:3" ht="15.75" customHeight="1">
      <c r="C523" s="1"/>
    </row>
    <row r="524" spans="3:3" ht="15.75" customHeight="1">
      <c r="C524" s="1"/>
    </row>
    <row r="525" spans="3:3" ht="15.75" customHeight="1">
      <c r="C525" s="1"/>
    </row>
    <row r="526" spans="3:3" ht="15.75" customHeight="1">
      <c r="C526" s="1"/>
    </row>
    <row r="527" spans="3:3" ht="15.75" customHeight="1">
      <c r="C527" s="1"/>
    </row>
    <row r="528" spans="3:3" ht="15.75" customHeight="1">
      <c r="C528" s="1"/>
    </row>
    <row r="529" spans="3:3" ht="15.75" customHeight="1">
      <c r="C529" s="1"/>
    </row>
    <row r="530" spans="3:3" ht="15.75" customHeight="1">
      <c r="C530" s="1"/>
    </row>
    <row r="531" spans="3:3" ht="15.75" customHeight="1">
      <c r="C531" s="1"/>
    </row>
    <row r="532" spans="3:3" ht="15.75" customHeight="1">
      <c r="C532" s="1"/>
    </row>
    <row r="533" spans="3:3" ht="15.75" customHeight="1">
      <c r="C533" s="1"/>
    </row>
    <row r="534" spans="3:3" ht="15.75" customHeight="1">
      <c r="C534" s="1"/>
    </row>
    <row r="535" spans="3:3" ht="15.75" customHeight="1">
      <c r="C535" s="1"/>
    </row>
    <row r="536" spans="3:3" ht="15.75" customHeight="1">
      <c r="C536" s="1"/>
    </row>
    <row r="537" spans="3:3" ht="15.75" customHeight="1">
      <c r="C537" s="1"/>
    </row>
    <row r="538" spans="3:3" ht="15.75" customHeight="1">
      <c r="C538" s="1"/>
    </row>
    <row r="539" spans="3:3" ht="15.75" customHeight="1">
      <c r="C539" s="1"/>
    </row>
    <row r="540" spans="3:3" ht="15.75" customHeight="1">
      <c r="C540" s="1"/>
    </row>
    <row r="541" spans="3:3" ht="15.75" customHeight="1">
      <c r="C541" s="1"/>
    </row>
    <row r="542" spans="3:3" ht="15.75" customHeight="1">
      <c r="C542" s="1"/>
    </row>
    <row r="543" spans="3:3" ht="15.75" customHeight="1">
      <c r="C543" s="1"/>
    </row>
    <row r="544" spans="3:3" ht="15.75" customHeight="1">
      <c r="C544" s="1"/>
    </row>
    <row r="545" spans="3:3" ht="15.75" customHeight="1">
      <c r="C545" s="1"/>
    </row>
    <row r="546" spans="3:3" ht="15.75" customHeight="1">
      <c r="C546" s="1"/>
    </row>
    <row r="547" spans="3:3" ht="15.75" customHeight="1">
      <c r="C547" s="1"/>
    </row>
    <row r="548" spans="3:3" ht="15.75" customHeight="1">
      <c r="C548" s="1"/>
    </row>
    <row r="549" spans="3:3" ht="15.75" customHeight="1">
      <c r="C549" s="1"/>
    </row>
    <row r="550" spans="3:3" ht="15.75" customHeight="1">
      <c r="C550" s="1"/>
    </row>
    <row r="551" spans="3:3" ht="15.75" customHeight="1">
      <c r="C551" s="1"/>
    </row>
    <row r="552" spans="3:3" ht="15.75" customHeight="1">
      <c r="C552" s="1"/>
    </row>
    <row r="553" spans="3:3" ht="15.75" customHeight="1">
      <c r="C553" s="1"/>
    </row>
    <row r="554" spans="3:3" ht="15.75" customHeight="1">
      <c r="C554" s="1"/>
    </row>
    <row r="555" spans="3:3" ht="15.75" customHeight="1">
      <c r="C555" s="1"/>
    </row>
    <row r="556" spans="3:3" ht="15.75" customHeight="1">
      <c r="C556" s="1"/>
    </row>
    <row r="557" spans="3:3" ht="15.75" customHeight="1">
      <c r="C557" s="1"/>
    </row>
    <row r="558" spans="3:3" ht="15.75" customHeight="1">
      <c r="C558" s="1"/>
    </row>
    <row r="559" spans="3:3" ht="15.75" customHeight="1">
      <c r="C559" s="1"/>
    </row>
    <row r="560" spans="3:3" ht="15.75" customHeight="1">
      <c r="C560" s="1"/>
    </row>
    <row r="561" spans="3:3" ht="15.75" customHeight="1">
      <c r="C561" s="1"/>
    </row>
    <row r="562" spans="3:3" ht="15.75" customHeight="1">
      <c r="C562" s="1"/>
    </row>
    <row r="563" spans="3:3" ht="15.75" customHeight="1">
      <c r="C563" s="1"/>
    </row>
    <row r="564" spans="3:3" ht="15.75" customHeight="1">
      <c r="C564" s="1"/>
    </row>
    <row r="565" spans="3:3" ht="15.75" customHeight="1">
      <c r="C565" s="1"/>
    </row>
    <row r="566" spans="3:3" ht="15.75" customHeight="1">
      <c r="C566" s="1"/>
    </row>
    <row r="567" spans="3:3" ht="15.75" customHeight="1">
      <c r="C567" s="1"/>
    </row>
    <row r="568" spans="3:3" ht="15.75" customHeight="1">
      <c r="C568" s="1"/>
    </row>
    <row r="569" spans="3:3" ht="15.75" customHeight="1">
      <c r="C569" s="1"/>
    </row>
    <row r="570" spans="3:3" ht="15.75" customHeight="1">
      <c r="C570" s="1"/>
    </row>
    <row r="571" spans="3:3" ht="15.75" customHeight="1">
      <c r="C571" s="1"/>
    </row>
    <row r="572" spans="3:3" ht="15.75" customHeight="1">
      <c r="C572" s="1"/>
    </row>
    <row r="573" spans="3:3" ht="15.75" customHeight="1">
      <c r="C573" s="1"/>
    </row>
    <row r="574" spans="3:3" ht="15.75" customHeight="1">
      <c r="C574" s="1"/>
    </row>
    <row r="575" spans="3:3" ht="15.75" customHeight="1">
      <c r="C575" s="1"/>
    </row>
    <row r="576" spans="3:3" ht="15.75" customHeight="1">
      <c r="C576" s="1"/>
    </row>
    <row r="577" spans="3:3" ht="15.75" customHeight="1">
      <c r="C577" s="1"/>
    </row>
    <row r="578" spans="3:3" ht="15.75" customHeight="1">
      <c r="C578" s="1"/>
    </row>
    <row r="579" spans="3:3" ht="15.75" customHeight="1">
      <c r="C579" s="1"/>
    </row>
    <row r="580" spans="3:3" ht="15.75" customHeight="1">
      <c r="C580" s="1"/>
    </row>
    <row r="581" spans="3:3" ht="15.75" customHeight="1">
      <c r="C581" s="1"/>
    </row>
    <row r="582" spans="3:3" ht="15.75" customHeight="1">
      <c r="C582" s="1"/>
    </row>
    <row r="583" spans="3:3" ht="15.75" customHeight="1">
      <c r="C583" s="1"/>
    </row>
    <row r="584" spans="3:3" ht="15.75" customHeight="1">
      <c r="C584" s="1"/>
    </row>
    <row r="585" spans="3:3" ht="15.75" customHeight="1">
      <c r="C585" s="1"/>
    </row>
    <row r="586" spans="3:3" ht="15.75" customHeight="1">
      <c r="C586" s="1"/>
    </row>
    <row r="587" spans="3:3" ht="15.75" customHeight="1">
      <c r="C587" s="1"/>
    </row>
    <row r="588" spans="3:3" ht="15.75" customHeight="1">
      <c r="C588" s="1"/>
    </row>
    <row r="589" spans="3:3" ht="15.75" customHeight="1">
      <c r="C589" s="1"/>
    </row>
    <row r="590" spans="3:3" ht="15.75" customHeight="1">
      <c r="C590" s="1"/>
    </row>
    <row r="591" spans="3:3" ht="15.75" customHeight="1">
      <c r="C591" s="1"/>
    </row>
    <row r="592" spans="3:3" ht="15.75" customHeight="1">
      <c r="C592" s="1"/>
    </row>
    <row r="593" spans="3:3" ht="15.75" customHeight="1">
      <c r="C593" s="1"/>
    </row>
    <row r="594" spans="3:3" ht="15.75" customHeight="1">
      <c r="C594" s="1"/>
    </row>
    <row r="595" spans="3:3" ht="15.75" customHeight="1">
      <c r="C595" s="1"/>
    </row>
    <row r="596" spans="3:3" ht="15.75" customHeight="1">
      <c r="C596" s="1"/>
    </row>
    <row r="597" spans="3:3" ht="15.75" customHeight="1">
      <c r="C597" s="1"/>
    </row>
    <row r="598" spans="3:3" ht="15.75" customHeight="1">
      <c r="C598" s="1"/>
    </row>
    <row r="599" spans="3:3" ht="15.75" customHeight="1">
      <c r="C599" s="1"/>
    </row>
    <row r="600" spans="3:3" ht="15.75" customHeight="1">
      <c r="C600" s="1"/>
    </row>
    <row r="601" spans="3:3" ht="15.75" customHeight="1">
      <c r="C601" s="1"/>
    </row>
    <row r="602" spans="3:3" ht="15.75" customHeight="1">
      <c r="C602" s="1"/>
    </row>
    <row r="603" spans="3:3" ht="15.75" customHeight="1">
      <c r="C603" s="1"/>
    </row>
    <row r="604" spans="3:3" ht="15.75" customHeight="1">
      <c r="C604" s="1"/>
    </row>
    <row r="605" spans="3:3" ht="15.75" customHeight="1">
      <c r="C605" s="1"/>
    </row>
    <row r="606" spans="3:3" ht="15.75" customHeight="1">
      <c r="C606" s="1"/>
    </row>
    <row r="607" spans="3:3" ht="15.75" customHeight="1">
      <c r="C607" s="1"/>
    </row>
    <row r="608" spans="3:3" ht="15.75" customHeight="1">
      <c r="C608" s="1"/>
    </row>
    <row r="609" spans="3:3" ht="15.75" customHeight="1">
      <c r="C609" s="1"/>
    </row>
    <row r="610" spans="3:3" ht="15.75" customHeight="1">
      <c r="C610" s="1"/>
    </row>
    <row r="611" spans="3:3" ht="15.75" customHeight="1">
      <c r="C611" s="1"/>
    </row>
    <row r="612" spans="3:3" ht="15.75" customHeight="1">
      <c r="C612" s="1"/>
    </row>
    <row r="613" spans="3:3" ht="15.75" customHeight="1">
      <c r="C613" s="1"/>
    </row>
    <row r="614" spans="3:3" ht="15.75" customHeight="1">
      <c r="C614" s="1"/>
    </row>
    <row r="615" spans="3:3" ht="15.75" customHeight="1">
      <c r="C615" s="1"/>
    </row>
    <row r="616" spans="3:3" ht="15.75" customHeight="1">
      <c r="C616" s="1"/>
    </row>
    <row r="617" spans="3:3" ht="15.75" customHeight="1">
      <c r="C617" s="1"/>
    </row>
    <row r="618" spans="3:3" ht="15.75" customHeight="1">
      <c r="C618" s="1"/>
    </row>
    <row r="619" spans="3:3" ht="15.75" customHeight="1">
      <c r="C619" s="1"/>
    </row>
    <row r="620" spans="3:3" ht="15.75" customHeight="1">
      <c r="C620" s="1"/>
    </row>
    <row r="621" spans="3:3" ht="15.75" customHeight="1">
      <c r="C621" s="1"/>
    </row>
    <row r="622" spans="3:3" ht="15.75" customHeight="1">
      <c r="C622" s="1"/>
    </row>
    <row r="623" spans="3:3" ht="15.75" customHeight="1">
      <c r="C623" s="1"/>
    </row>
    <row r="624" spans="3:3" ht="15.75" customHeight="1">
      <c r="C624" s="1"/>
    </row>
    <row r="625" spans="3:3" ht="15.75" customHeight="1">
      <c r="C625" s="1"/>
    </row>
    <row r="626" spans="3:3" ht="15.75" customHeight="1">
      <c r="C626" s="1"/>
    </row>
    <row r="627" spans="3:3" ht="15.75" customHeight="1">
      <c r="C627" s="1"/>
    </row>
    <row r="628" spans="3:3" ht="15.75" customHeight="1">
      <c r="C628" s="1"/>
    </row>
    <row r="629" spans="3:3" ht="15.75" customHeight="1">
      <c r="C629" s="1"/>
    </row>
    <row r="630" spans="3:3" ht="15.75" customHeight="1">
      <c r="C630" s="1"/>
    </row>
    <row r="631" spans="3:3" ht="15.75" customHeight="1">
      <c r="C631" s="1"/>
    </row>
    <row r="632" spans="3:3" ht="15.75" customHeight="1">
      <c r="C632" s="1"/>
    </row>
    <row r="633" spans="3:3" ht="15.75" customHeight="1">
      <c r="C633" s="1"/>
    </row>
    <row r="634" spans="3:3" ht="15.75" customHeight="1">
      <c r="C634" s="1"/>
    </row>
    <row r="635" spans="3:3" ht="15.75" customHeight="1">
      <c r="C635" s="1"/>
    </row>
    <row r="636" spans="3:3" ht="15.75" customHeight="1">
      <c r="C636" s="1"/>
    </row>
    <row r="637" spans="3:3" ht="15.75" customHeight="1">
      <c r="C637" s="1"/>
    </row>
    <row r="638" spans="3:3" ht="15.75" customHeight="1">
      <c r="C638" s="1"/>
    </row>
    <row r="639" spans="3:3" ht="15.75" customHeight="1">
      <c r="C639" s="1"/>
    </row>
    <row r="640" spans="3:3" ht="15.75" customHeight="1">
      <c r="C640" s="1"/>
    </row>
    <row r="641" spans="3:3" ht="15.75" customHeight="1">
      <c r="C641" s="1"/>
    </row>
    <row r="642" spans="3:3" ht="15.75" customHeight="1">
      <c r="C642" s="1"/>
    </row>
    <row r="643" spans="3:3" ht="15.75" customHeight="1">
      <c r="C643" s="1"/>
    </row>
    <row r="644" spans="3:3" ht="15.75" customHeight="1">
      <c r="C644" s="1"/>
    </row>
    <row r="645" spans="3:3" ht="15.75" customHeight="1">
      <c r="C645" s="1"/>
    </row>
    <row r="646" spans="3:3" ht="15.75" customHeight="1">
      <c r="C646" s="1"/>
    </row>
    <row r="647" spans="3:3" ht="15.75" customHeight="1">
      <c r="C647" s="1"/>
    </row>
    <row r="648" spans="3:3" ht="15.75" customHeight="1">
      <c r="C648" s="1"/>
    </row>
    <row r="649" spans="3:3" ht="15.75" customHeight="1">
      <c r="C649" s="1"/>
    </row>
    <row r="650" spans="3:3" ht="15.75" customHeight="1">
      <c r="C650" s="1"/>
    </row>
    <row r="651" spans="3:3" ht="15.75" customHeight="1">
      <c r="C651" s="1"/>
    </row>
    <row r="652" spans="3:3" ht="15.75" customHeight="1">
      <c r="C652" s="1"/>
    </row>
    <row r="653" spans="3:3" ht="15.75" customHeight="1">
      <c r="C653" s="1"/>
    </row>
    <row r="654" spans="3:3" ht="15.75" customHeight="1">
      <c r="C654" s="1"/>
    </row>
    <row r="655" spans="3:3" ht="15.75" customHeight="1">
      <c r="C655" s="1"/>
    </row>
    <row r="656" spans="3:3" ht="15.75" customHeight="1">
      <c r="C656" s="1"/>
    </row>
    <row r="657" spans="3:3" ht="15.75" customHeight="1">
      <c r="C657" s="1"/>
    </row>
    <row r="658" spans="3:3" ht="15.75" customHeight="1">
      <c r="C658" s="1"/>
    </row>
    <row r="659" spans="3:3" ht="15.75" customHeight="1">
      <c r="C659" s="1"/>
    </row>
    <row r="660" spans="3:3" ht="15.75" customHeight="1">
      <c r="C660" s="1"/>
    </row>
    <row r="661" spans="3:3" ht="15.75" customHeight="1">
      <c r="C661" s="1"/>
    </row>
    <row r="662" spans="3:3" ht="15.75" customHeight="1">
      <c r="C662" s="1"/>
    </row>
    <row r="663" spans="3:3" ht="15.75" customHeight="1">
      <c r="C663" s="1"/>
    </row>
    <row r="664" spans="3:3" ht="15.75" customHeight="1">
      <c r="C664" s="1"/>
    </row>
    <row r="665" spans="3:3" ht="15.75" customHeight="1">
      <c r="C665" s="1"/>
    </row>
    <row r="666" spans="3:3" ht="15.75" customHeight="1">
      <c r="C666" s="1"/>
    </row>
    <row r="667" spans="3:3" ht="15.75" customHeight="1">
      <c r="C667" s="1"/>
    </row>
    <row r="668" spans="3:3" ht="15.75" customHeight="1">
      <c r="C668" s="1"/>
    </row>
    <row r="669" spans="3:3" ht="15.75" customHeight="1">
      <c r="C669" s="1"/>
    </row>
    <row r="670" spans="3:3" ht="15.75" customHeight="1">
      <c r="C670" s="1"/>
    </row>
    <row r="671" spans="3:3" ht="15.75" customHeight="1">
      <c r="C671" s="1"/>
    </row>
    <row r="672" spans="3:3" ht="15.75" customHeight="1">
      <c r="C672" s="1"/>
    </row>
    <row r="673" spans="3:3" ht="15.75" customHeight="1">
      <c r="C673" s="1"/>
    </row>
    <row r="674" spans="3:3" ht="15.75" customHeight="1">
      <c r="C674" s="1"/>
    </row>
    <row r="675" spans="3:3" ht="15.75" customHeight="1">
      <c r="C675" s="1"/>
    </row>
    <row r="676" spans="3:3" ht="15.75" customHeight="1">
      <c r="C676" s="1"/>
    </row>
    <row r="677" spans="3:3" ht="15.75" customHeight="1">
      <c r="C677" s="1"/>
    </row>
    <row r="678" spans="3:3" ht="15.75" customHeight="1">
      <c r="C678" s="1"/>
    </row>
    <row r="679" spans="3:3" ht="15.75" customHeight="1">
      <c r="C679" s="1"/>
    </row>
    <row r="680" spans="3:3" ht="15.75" customHeight="1">
      <c r="C680" s="1"/>
    </row>
    <row r="681" spans="3:3" ht="15.75" customHeight="1">
      <c r="C681" s="1"/>
    </row>
    <row r="682" spans="3:3" ht="15.75" customHeight="1">
      <c r="C682" s="1"/>
    </row>
    <row r="683" spans="3:3" ht="15.75" customHeight="1">
      <c r="C683" s="1"/>
    </row>
    <row r="684" spans="3:3" ht="15.75" customHeight="1">
      <c r="C684" s="1"/>
    </row>
    <row r="685" spans="3:3" ht="15.75" customHeight="1">
      <c r="C685" s="1"/>
    </row>
    <row r="686" spans="3:3" ht="15.75" customHeight="1">
      <c r="C686" s="1"/>
    </row>
    <row r="687" spans="3:3" ht="15.75" customHeight="1">
      <c r="C687" s="1"/>
    </row>
    <row r="688" spans="3:3" ht="15.75" customHeight="1">
      <c r="C688" s="1"/>
    </row>
    <row r="689" spans="3:3" ht="15.75" customHeight="1">
      <c r="C689" s="1"/>
    </row>
    <row r="690" spans="3:3" ht="15.75" customHeight="1">
      <c r="C690" s="1"/>
    </row>
    <row r="691" spans="3:3" ht="15.75" customHeight="1">
      <c r="C691" s="1"/>
    </row>
    <row r="692" spans="3:3" ht="15.75" customHeight="1">
      <c r="C692" s="1"/>
    </row>
    <row r="693" spans="3:3" ht="15.75" customHeight="1">
      <c r="C693" s="1"/>
    </row>
    <row r="694" spans="3:3" ht="15.75" customHeight="1">
      <c r="C694" s="1"/>
    </row>
    <row r="695" spans="3:3" ht="15.75" customHeight="1">
      <c r="C695" s="1"/>
    </row>
    <row r="696" spans="3:3" ht="15.75" customHeight="1">
      <c r="C696" s="1"/>
    </row>
    <row r="697" spans="3:3" ht="15.75" customHeight="1">
      <c r="C697" s="1"/>
    </row>
    <row r="698" spans="3:3" ht="15.75" customHeight="1">
      <c r="C698" s="1"/>
    </row>
    <row r="699" spans="3:3" ht="15.75" customHeight="1">
      <c r="C699" s="1"/>
    </row>
    <row r="700" spans="3:3" ht="15.75" customHeight="1">
      <c r="C700" s="1"/>
    </row>
    <row r="701" spans="3:3" ht="15.75" customHeight="1">
      <c r="C701" s="1"/>
    </row>
    <row r="702" spans="3:3" ht="15.75" customHeight="1">
      <c r="C702" s="1"/>
    </row>
    <row r="703" spans="3:3" ht="15.75" customHeight="1">
      <c r="C703" s="1"/>
    </row>
    <row r="704" spans="3:3" ht="15.75" customHeight="1">
      <c r="C704" s="1"/>
    </row>
    <row r="705" spans="3:3" ht="15.75" customHeight="1">
      <c r="C705" s="1"/>
    </row>
    <row r="706" spans="3:3" ht="15.75" customHeight="1">
      <c r="C706" s="1"/>
    </row>
    <row r="707" spans="3:3" ht="15.75" customHeight="1">
      <c r="C707" s="1"/>
    </row>
    <row r="708" spans="3:3" ht="15.75" customHeight="1">
      <c r="C708" s="1"/>
    </row>
    <row r="709" spans="3:3" ht="15.75" customHeight="1">
      <c r="C709" s="1"/>
    </row>
    <row r="710" spans="3:3" ht="15.75" customHeight="1">
      <c r="C710" s="1"/>
    </row>
    <row r="711" spans="3:3" ht="15.75" customHeight="1">
      <c r="C711" s="1"/>
    </row>
    <row r="712" spans="3:3" ht="15.75" customHeight="1">
      <c r="C712" s="1"/>
    </row>
    <row r="713" spans="3:3" ht="15.75" customHeight="1">
      <c r="C713" s="1"/>
    </row>
    <row r="714" spans="3:3" ht="15.75" customHeight="1">
      <c r="C714" s="1"/>
    </row>
    <row r="715" spans="3:3" ht="15.75" customHeight="1">
      <c r="C715" s="1"/>
    </row>
    <row r="716" spans="3:3" ht="15.75" customHeight="1">
      <c r="C716" s="1"/>
    </row>
    <row r="717" spans="3:3" ht="15.75" customHeight="1">
      <c r="C717" s="1"/>
    </row>
    <row r="718" spans="3:3" ht="15.75" customHeight="1">
      <c r="C718" s="1"/>
    </row>
    <row r="719" spans="3:3" ht="15.75" customHeight="1">
      <c r="C719" s="1"/>
    </row>
    <row r="720" spans="3:3" ht="15.75" customHeight="1">
      <c r="C720" s="1"/>
    </row>
    <row r="721" spans="3:3" ht="15.75" customHeight="1">
      <c r="C721" s="1"/>
    </row>
    <row r="722" spans="3:3" ht="15.75" customHeight="1">
      <c r="C722" s="1"/>
    </row>
    <row r="723" spans="3:3" ht="15.75" customHeight="1">
      <c r="C723" s="1"/>
    </row>
    <row r="724" spans="3:3" ht="15.75" customHeight="1">
      <c r="C724" s="1"/>
    </row>
    <row r="725" spans="3:3" ht="15.75" customHeight="1">
      <c r="C725" s="1"/>
    </row>
    <row r="726" spans="3:3" ht="15.75" customHeight="1">
      <c r="C726" s="1"/>
    </row>
    <row r="727" spans="3:3" ht="15.75" customHeight="1">
      <c r="C727" s="1"/>
    </row>
    <row r="728" spans="3:3" ht="15.75" customHeight="1">
      <c r="C728" s="1"/>
    </row>
    <row r="729" spans="3:3" ht="15.75" customHeight="1">
      <c r="C729" s="1"/>
    </row>
    <row r="730" spans="3:3" ht="15.75" customHeight="1">
      <c r="C730" s="1"/>
    </row>
    <row r="731" spans="3:3" ht="15.75" customHeight="1">
      <c r="C731" s="1"/>
    </row>
    <row r="732" spans="3:3" ht="15.75" customHeight="1">
      <c r="C732" s="1"/>
    </row>
    <row r="733" spans="3:3" ht="15.75" customHeight="1">
      <c r="C733" s="1"/>
    </row>
    <row r="734" spans="3:3" ht="15.75" customHeight="1">
      <c r="C734" s="1"/>
    </row>
    <row r="735" spans="3:3" ht="15.75" customHeight="1">
      <c r="C735" s="1"/>
    </row>
    <row r="736" spans="3:3" ht="15.75" customHeight="1">
      <c r="C736" s="1"/>
    </row>
    <row r="737" spans="3:3" ht="15.75" customHeight="1">
      <c r="C737" s="1"/>
    </row>
    <row r="738" spans="3:3" ht="15.75" customHeight="1">
      <c r="C738" s="1"/>
    </row>
    <row r="739" spans="3:3" ht="15.75" customHeight="1">
      <c r="C739" s="1"/>
    </row>
    <row r="740" spans="3:3" ht="15.75" customHeight="1">
      <c r="C740" s="1"/>
    </row>
    <row r="741" spans="3:3" ht="15.75" customHeight="1">
      <c r="C741" s="1"/>
    </row>
    <row r="742" spans="3:3" ht="15.75" customHeight="1">
      <c r="C742" s="1"/>
    </row>
    <row r="743" spans="3:3" ht="15.75" customHeight="1">
      <c r="C743" s="1"/>
    </row>
    <row r="744" spans="3:3" ht="15.75" customHeight="1">
      <c r="C744" s="1"/>
    </row>
    <row r="745" spans="3:3" ht="15.75" customHeight="1">
      <c r="C745" s="1"/>
    </row>
    <row r="746" spans="3:3" ht="15.75" customHeight="1">
      <c r="C746" s="1"/>
    </row>
    <row r="747" spans="3:3" ht="15.75" customHeight="1">
      <c r="C747" s="1"/>
    </row>
    <row r="748" spans="3:3" ht="15.75" customHeight="1">
      <c r="C748" s="1"/>
    </row>
    <row r="749" spans="3:3" ht="15.75" customHeight="1">
      <c r="C749" s="1"/>
    </row>
    <row r="750" spans="3:3" ht="15.75" customHeight="1">
      <c r="C750" s="1"/>
    </row>
    <row r="751" spans="3:3" ht="15.75" customHeight="1">
      <c r="C751" s="1"/>
    </row>
    <row r="752" spans="3:3" ht="15.75" customHeight="1">
      <c r="C752" s="1"/>
    </row>
    <row r="753" spans="3:3" ht="15.75" customHeight="1">
      <c r="C753" s="1"/>
    </row>
    <row r="754" spans="3:3" ht="15.75" customHeight="1">
      <c r="C754" s="1"/>
    </row>
    <row r="755" spans="3:3" ht="15.75" customHeight="1">
      <c r="C755" s="1"/>
    </row>
    <row r="756" spans="3:3" ht="15.75" customHeight="1">
      <c r="C756" s="1"/>
    </row>
    <row r="757" spans="3:3" ht="15.75" customHeight="1">
      <c r="C757" s="1"/>
    </row>
    <row r="758" spans="3:3" ht="15.75" customHeight="1">
      <c r="C758" s="1"/>
    </row>
    <row r="759" spans="3:3" ht="15.75" customHeight="1">
      <c r="C759" s="1"/>
    </row>
    <row r="760" spans="3:3" ht="15.75" customHeight="1">
      <c r="C760" s="1"/>
    </row>
    <row r="761" spans="3:3" ht="15.75" customHeight="1">
      <c r="C761" s="1"/>
    </row>
    <row r="762" spans="3:3" ht="15.75" customHeight="1">
      <c r="C762" s="1"/>
    </row>
    <row r="763" spans="3:3" ht="15.75" customHeight="1">
      <c r="C763" s="1"/>
    </row>
    <row r="764" spans="3:3" ht="15.75" customHeight="1">
      <c r="C764" s="1"/>
    </row>
    <row r="765" spans="3:3" ht="15.75" customHeight="1">
      <c r="C765" s="1"/>
    </row>
    <row r="766" spans="3:3" ht="15.75" customHeight="1">
      <c r="C766" s="1"/>
    </row>
    <row r="767" spans="3:3" ht="15.75" customHeight="1">
      <c r="C767" s="1"/>
    </row>
    <row r="768" spans="3:3" ht="15.75" customHeight="1">
      <c r="C768" s="1"/>
    </row>
    <row r="769" spans="3:3" ht="15.75" customHeight="1">
      <c r="C769" s="1"/>
    </row>
    <row r="770" spans="3:3" ht="15.75" customHeight="1">
      <c r="C770" s="1"/>
    </row>
    <row r="771" spans="3:3" ht="15.75" customHeight="1">
      <c r="C771" s="1"/>
    </row>
    <row r="772" spans="3:3" ht="15.75" customHeight="1">
      <c r="C772" s="1"/>
    </row>
    <row r="773" spans="3:3" ht="15.75" customHeight="1">
      <c r="C773" s="1"/>
    </row>
    <row r="774" spans="3:3" ht="15.75" customHeight="1">
      <c r="C774" s="1"/>
    </row>
    <row r="775" spans="3:3" ht="15.75" customHeight="1">
      <c r="C775" s="1"/>
    </row>
    <row r="776" spans="3:3" ht="15.75" customHeight="1">
      <c r="C776" s="1"/>
    </row>
    <row r="777" spans="3:3" ht="15.75" customHeight="1">
      <c r="C777" s="1"/>
    </row>
    <row r="778" spans="3:3" ht="15.75" customHeight="1">
      <c r="C778" s="1"/>
    </row>
    <row r="779" spans="3:3" ht="15.75" customHeight="1">
      <c r="C779" s="1"/>
    </row>
    <row r="780" spans="3:3" ht="15.75" customHeight="1">
      <c r="C780" s="1"/>
    </row>
    <row r="781" spans="3:3" ht="15.75" customHeight="1">
      <c r="C781" s="1"/>
    </row>
    <row r="782" spans="3:3" ht="15.75" customHeight="1">
      <c r="C782" s="1"/>
    </row>
    <row r="783" spans="3:3" ht="15.75" customHeight="1">
      <c r="C783" s="1"/>
    </row>
    <row r="784" spans="3:3" ht="15.75" customHeight="1">
      <c r="C784" s="1"/>
    </row>
    <row r="785" spans="3:3" ht="15.75" customHeight="1">
      <c r="C785" s="1"/>
    </row>
    <row r="786" spans="3:3" ht="15.75" customHeight="1">
      <c r="C786" s="1"/>
    </row>
    <row r="787" spans="3:3" ht="15.75" customHeight="1">
      <c r="C787" s="1"/>
    </row>
    <row r="788" spans="3:3" ht="15.75" customHeight="1">
      <c r="C788" s="1"/>
    </row>
    <row r="789" spans="3:3" ht="15.75" customHeight="1">
      <c r="C789" s="1"/>
    </row>
    <row r="790" spans="3:3" ht="15.75" customHeight="1">
      <c r="C790" s="1"/>
    </row>
    <row r="791" spans="3:3" ht="15.75" customHeight="1">
      <c r="C791" s="1"/>
    </row>
    <row r="792" spans="3:3" ht="15.75" customHeight="1">
      <c r="C792" s="1"/>
    </row>
    <row r="793" spans="3:3" ht="15.75" customHeight="1">
      <c r="C793" s="1"/>
    </row>
    <row r="794" spans="3:3" ht="15.75" customHeight="1">
      <c r="C794" s="1"/>
    </row>
    <row r="795" spans="3:3" ht="15.75" customHeight="1">
      <c r="C795" s="1"/>
    </row>
    <row r="796" spans="3:3" ht="15.75" customHeight="1">
      <c r="C796" s="1"/>
    </row>
    <row r="797" spans="3:3" ht="15.75" customHeight="1">
      <c r="C797" s="1"/>
    </row>
    <row r="798" spans="3:3" ht="15.75" customHeight="1">
      <c r="C798" s="1"/>
    </row>
    <row r="799" spans="3:3" ht="15.75" customHeight="1">
      <c r="C799" s="1"/>
    </row>
    <row r="800" spans="3:3" ht="15.75" customHeight="1">
      <c r="C800" s="1"/>
    </row>
    <row r="801" spans="3:3" ht="15.75" customHeight="1">
      <c r="C801" s="1"/>
    </row>
    <row r="802" spans="3:3" ht="15.75" customHeight="1">
      <c r="C802" s="1"/>
    </row>
    <row r="803" spans="3:3" ht="15.75" customHeight="1">
      <c r="C803" s="1"/>
    </row>
    <row r="804" spans="3:3" ht="15.75" customHeight="1">
      <c r="C804" s="1"/>
    </row>
    <row r="805" spans="3:3" ht="15.75" customHeight="1">
      <c r="C805" s="1"/>
    </row>
    <row r="806" spans="3:3" ht="15.75" customHeight="1">
      <c r="C806" s="1"/>
    </row>
    <row r="807" spans="3:3" ht="15.75" customHeight="1">
      <c r="C807" s="1"/>
    </row>
    <row r="808" spans="3:3" ht="15.75" customHeight="1">
      <c r="C808" s="1"/>
    </row>
    <row r="809" spans="3:3" ht="15.75" customHeight="1">
      <c r="C809" s="1"/>
    </row>
    <row r="810" spans="3:3" ht="15.75" customHeight="1">
      <c r="C810" s="1"/>
    </row>
    <row r="811" spans="3:3" ht="15.75" customHeight="1">
      <c r="C811" s="1"/>
    </row>
    <row r="812" spans="3:3" ht="15.75" customHeight="1">
      <c r="C812" s="1"/>
    </row>
    <row r="813" spans="3:3" ht="15.75" customHeight="1">
      <c r="C813" s="1"/>
    </row>
    <row r="814" spans="3:3" ht="15.75" customHeight="1">
      <c r="C814" s="1"/>
    </row>
    <row r="815" spans="3:3" ht="15.75" customHeight="1">
      <c r="C815" s="1"/>
    </row>
    <row r="816" spans="3:3" ht="15.75" customHeight="1">
      <c r="C816" s="1"/>
    </row>
    <row r="817" spans="3:3" ht="15.75" customHeight="1">
      <c r="C817" s="1"/>
    </row>
    <row r="818" spans="3:3" ht="15.75" customHeight="1">
      <c r="C818" s="1"/>
    </row>
    <row r="819" spans="3:3" ht="15.75" customHeight="1">
      <c r="C819" s="1"/>
    </row>
    <row r="820" spans="3:3" ht="15.75" customHeight="1">
      <c r="C820" s="1"/>
    </row>
    <row r="821" spans="3:3" ht="15.75" customHeight="1">
      <c r="C821" s="1"/>
    </row>
    <row r="822" spans="3:3" ht="15.75" customHeight="1">
      <c r="C822" s="1"/>
    </row>
    <row r="823" spans="3:3" ht="15.75" customHeight="1">
      <c r="C823" s="1"/>
    </row>
    <row r="824" spans="3:3" ht="15.75" customHeight="1">
      <c r="C824" s="1"/>
    </row>
    <row r="825" spans="3:3" ht="15.75" customHeight="1">
      <c r="C825" s="1"/>
    </row>
    <row r="826" spans="3:3" ht="15.75" customHeight="1">
      <c r="C826" s="1"/>
    </row>
    <row r="827" spans="3:3" ht="15.75" customHeight="1">
      <c r="C827" s="1"/>
    </row>
    <row r="828" spans="3:3" ht="15.75" customHeight="1">
      <c r="C828" s="1"/>
    </row>
    <row r="829" spans="3:3" ht="15.75" customHeight="1">
      <c r="C829" s="1"/>
    </row>
    <row r="830" spans="3:3" ht="15.75" customHeight="1">
      <c r="C830" s="1"/>
    </row>
    <row r="831" spans="3:3" ht="15.75" customHeight="1">
      <c r="C831" s="1"/>
    </row>
    <row r="832" spans="3:3" ht="15.75" customHeight="1">
      <c r="C832" s="1"/>
    </row>
    <row r="833" spans="3:3" ht="15.75" customHeight="1">
      <c r="C833" s="1"/>
    </row>
    <row r="834" spans="3:3" ht="15.75" customHeight="1">
      <c r="C834" s="1"/>
    </row>
    <row r="835" spans="3:3" ht="15.75" customHeight="1">
      <c r="C835" s="1"/>
    </row>
    <row r="836" spans="3:3" ht="15.75" customHeight="1">
      <c r="C836" s="1"/>
    </row>
    <row r="837" spans="3:3" ht="15.75" customHeight="1">
      <c r="C837" s="1"/>
    </row>
    <row r="838" spans="3:3" ht="15.75" customHeight="1">
      <c r="C838" s="1"/>
    </row>
    <row r="839" spans="3:3" ht="15.75" customHeight="1">
      <c r="C839" s="1"/>
    </row>
    <row r="840" spans="3:3" ht="15.75" customHeight="1">
      <c r="C840" s="1"/>
    </row>
    <row r="841" spans="3:3" ht="15.75" customHeight="1">
      <c r="C841" s="1"/>
    </row>
    <row r="842" spans="3:3" ht="15.75" customHeight="1">
      <c r="C842" s="1"/>
    </row>
    <row r="843" spans="3:3" ht="15.75" customHeight="1">
      <c r="C843" s="1"/>
    </row>
    <row r="844" spans="3:3" ht="15.75" customHeight="1">
      <c r="C844" s="1"/>
    </row>
    <row r="845" spans="3:3" ht="15.75" customHeight="1">
      <c r="C845" s="1"/>
    </row>
    <row r="846" spans="3:3" ht="15.75" customHeight="1">
      <c r="C846" s="1"/>
    </row>
    <row r="847" spans="3:3" ht="15.75" customHeight="1">
      <c r="C847" s="1"/>
    </row>
    <row r="848" spans="3:3" ht="15.75" customHeight="1">
      <c r="C848" s="1"/>
    </row>
    <row r="849" spans="3:3" ht="15.75" customHeight="1">
      <c r="C849" s="1"/>
    </row>
    <row r="850" spans="3:3" ht="15.75" customHeight="1">
      <c r="C850" s="1"/>
    </row>
    <row r="851" spans="3:3" ht="15.75" customHeight="1">
      <c r="C851" s="1"/>
    </row>
    <row r="852" spans="3:3" ht="15.75" customHeight="1">
      <c r="C852" s="1"/>
    </row>
    <row r="853" spans="3:3" ht="15.75" customHeight="1">
      <c r="C853" s="1"/>
    </row>
    <row r="854" spans="3:3" ht="15.75" customHeight="1">
      <c r="C854" s="1"/>
    </row>
    <row r="855" spans="3:3" ht="15.75" customHeight="1">
      <c r="C855" s="1"/>
    </row>
    <row r="856" spans="3:3" ht="15.75" customHeight="1">
      <c r="C856" s="1"/>
    </row>
    <row r="857" spans="3:3" ht="15.75" customHeight="1">
      <c r="C857" s="1"/>
    </row>
    <row r="858" spans="3:3" ht="15.75" customHeight="1">
      <c r="C858" s="1"/>
    </row>
    <row r="859" spans="3:3" ht="15.75" customHeight="1">
      <c r="C859" s="1"/>
    </row>
    <row r="860" spans="3:3" ht="15.75" customHeight="1">
      <c r="C860" s="1"/>
    </row>
    <row r="861" spans="3:3" ht="15.75" customHeight="1">
      <c r="C861" s="1"/>
    </row>
    <row r="862" spans="3:3" ht="15.75" customHeight="1">
      <c r="C862" s="1"/>
    </row>
    <row r="863" spans="3:3" ht="15.75" customHeight="1">
      <c r="C863" s="1"/>
    </row>
    <row r="864" spans="3:3" ht="15.75" customHeight="1">
      <c r="C864" s="1"/>
    </row>
    <row r="865" spans="3:3" ht="15.75" customHeight="1">
      <c r="C865" s="1"/>
    </row>
    <row r="866" spans="3:3" ht="15.75" customHeight="1">
      <c r="C866" s="1"/>
    </row>
    <row r="867" spans="3:3" ht="15.75" customHeight="1">
      <c r="C867" s="1"/>
    </row>
    <row r="868" spans="3:3" ht="15.75" customHeight="1">
      <c r="C868" s="1"/>
    </row>
    <row r="869" spans="3:3" ht="15.75" customHeight="1">
      <c r="C869" s="1"/>
    </row>
    <row r="870" spans="3:3" ht="15.75" customHeight="1">
      <c r="C870" s="1"/>
    </row>
    <row r="871" spans="3:3" ht="15.75" customHeight="1">
      <c r="C871" s="1"/>
    </row>
    <row r="872" spans="3:3" ht="15.75" customHeight="1">
      <c r="C872" s="1"/>
    </row>
    <row r="873" spans="3:3" ht="15.75" customHeight="1">
      <c r="C873" s="1"/>
    </row>
    <row r="874" spans="3:3" ht="15.75" customHeight="1">
      <c r="C874" s="1"/>
    </row>
    <row r="875" spans="3:3" ht="15.75" customHeight="1">
      <c r="C875" s="1"/>
    </row>
    <row r="876" spans="3:3" ht="15.75" customHeight="1">
      <c r="C876" s="1"/>
    </row>
    <row r="877" spans="3:3" ht="15.75" customHeight="1">
      <c r="C877" s="1"/>
    </row>
    <row r="878" spans="3:3" ht="15.75" customHeight="1">
      <c r="C878" s="1"/>
    </row>
    <row r="879" spans="3:3" ht="15.75" customHeight="1">
      <c r="C879" s="1"/>
    </row>
    <row r="880" spans="3:3" ht="15.75" customHeight="1">
      <c r="C880" s="1"/>
    </row>
    <row r="881" spans="3:3" ht="15.75" customHeight="1">
      <c r="C881" s="1"/>
    </row>
    <row r="882" spans="3:3" ht="15.75" customHeight="1">
      <c r="C882" s="1"/>
    </row>
    <row r="883" spans="3:3" ht="15.75" customHeight="1">
      <c r="C883" s="1"/>
    </row>
    <row r="884" spans="3:3" ht="15.75" customHeight="1">
      <c r="C884" s="1"/>
    </row>
    <row r="885" spans="3:3" ht="15.75" customHeight="1">
      <c r="C885" s="1"/>
    </row>
    <row r="886" spans="3:3" ht="15.75" customHeight="1">
      <c r="C886" s="1"/>
    </row>
    <row r="887" spans="3:3" ht="15.75" customHeight="1">
      <c r="C887" s="1"/>
    </row>
    <row r="888" spans="3:3" ht="15.75" customHeight="1">
      <c r="C888" s="1"/>
    </row>
    <row r="889" spans="3:3" ht="15.75" customHeight="1">
      <c r="C889" s="1"/>
    </row>
    <row r="890" spans="3:3" ht="15.75" customHeight="1">
      <c r="C890" s="1"/>
    </row>
    <row r="891" spans="3:3" ht="15.75" customHeight="1">
      <c r="C891" s="1"/>
    </row>
    <row r="892" spans="3:3" ht="15.75" customHeight="1">
      <c r="C892" s="1"/>
    </row>
    <row r="893" spans="3:3" ht="15.75" customHeight="1">
      <c r="C893" s="1"/>
    </row>
    <row r="894" spans="3:3" ht="15.75" customHeight="1">
      <c r="C894" s="1"/>
    </row>
    <row r="895" spans="3:3" ht="15.75" customHeight="1">
      <c r="C895" s="1"/>
    </row>
    <row r="896" spans="3:3" ht="15.75" customHeight="1">
      <c r="C896" s="1"/>
    </row>
    <row r="897" spans="3:3" ht="15.75" customHeight="1">
      <c r="C897" s="1"/>
    </row>
    <row r="898" spans="3:3" ht="15.75" customHeight="1">
      <c r="C898" s="1"/>
    </row>
    <row r="899" spans="3:3" ht="15.75" customHeight="1">
      <c r="C899" s="1"/>
    </row>
    <row r="900" spans="3:3" ht="15.75" customHeight="1">
      <c r="C900" s="1"/>
    </row>
    <row r="901" spans="3:3" ht="15.75" customHeight="1">
      <c r="C901" s="1"/>
    </row>
    <row r="902" spans="3:3" ht="15.75" customHeight="1">
      <c r="C902" s="1"/>
    </row>
    <row r="903" spans="3:3" ht="15.75" customHeight="1">
      <c r="C903" s="1"/>
    </row>
    <row r="904" spans="3:3" ht="15.75" customHeight="1">
      <c r="C904" s="1"/>
    </row>
    <row r="905" spans="3:3" ht="15.75" customHeight="1">
      <c r="C905" s="1"/>
    </row>
    <row r="906" spans="3:3" ht="15.75" customHeight="1">
      <c r="C906" s="1"/>
    </row>
    <row r="907" spans="3:3" ht="15.75" customHeight="1">
      <c r="C907" s="1"/>
    </row>
    <row r="908" spans="3:3" ht="15.75" customHeight="1">
      <c r="C908" s="1"/>
    </row>
    <row r="909" spans="3:3" ht="15.75" customHeight="1">
      <c r="C909" s="1"/>
    </row>
    <row r="910" spans="3:3" ht="15.75" customHeight="1">
      <c r="C910" s="1"/>
    </row>
    <row r="911" spans="3:3" ht="15.75" customHeight="1">
      <c r="C911" s="1"/>
    </row>
    <row r="912" spans="3:3" ht="15.75" customHeight="1">
      <c r="C912" s="1"/>
    </row>
    <row r="913" spans="3:3" ht="15.75" customHeight="1">
      <c r="C913" s="1"/>
    </row>
    <row r="914" spans="3:3" ht="15.75" customHeight="1">
      <c r="C914" s="1"/>
    </row>
    <row r="915" spans="3:3" ht="15.75" customHeight="1">
      <c r="C915" s="1"/>
    </row>
    <row r="916" spans="3:3" ht="15.75" customHeight="1">
      <c r="C916" s="1"/>
    </row>
    <row r="917" spans="3:3" ht="15.75" customHeight="1">
      <c r="C917" s="1"/>
    </row>
    <row r="918" spans="3:3" ht="15.75" customHeight="1">
      <c r="C918" s="1"/>
    </row>
    <row r="919" spans="3:3" ht="15.75" customHeight="1">
      <c r="C919" s="1"/>
    </row>
    <row r="920" spans="3:3" ht="15.75" customHeight="1">
      <c r="C920" s="1"/>
    </row>
    <row r="921" spans="3:3" ht="15.75" customHeight="1">
      <c r="C921" s="1"/>
    </row>
    <row r="922" spans="3:3" ht="15.75" customHeight="1">
      <c r="C922" s="1"/>
    </row>
    <row r="923" spans="3:3" ht="15.75" customHeight="1">
      <c r="C923" s="1"/>
    </row>
    <row r="924" spans="3:3" ht="15.75" customHeight="1">
      <c r="C924" s="1"/>
    </row>
    <row r="925" spans="3:3" ht="15.75" customHeight="1">
      <c r="C925" s="1"/>
    </row>
    <row r="926" spans="3:3" ht="15.75" customHeight="1">
      <c r="C926" s="1"/>
    </row>
    <row r="927" spans="3:3" ht="15.75" customHeight="1">
      <c r="C927" s="1"/>
    </row>
    <row r="928" spans="3:3" ht="15.75" customHeight="1">
      <c r="C928" s="1"/>
    </row>
    <row r="929" spans="3:3" ht="15.75" customHeight="1">
      <c r="C929" s="1"/>
    </row>
    <row r="930" spans="3:3" ht="15.75" customHeight="1">
      <c r="C930" s="1"/>
    </row>
    <row r="931" spans="3:3" ht="15.75" customHeight="1">
      <c r="C931" s="1"/>
    </row>
    <row r="932" spans="3:3" ht="15.75" customHeight="1">
      <c r="C932" s="1"/>
    </row>
    <row r="933" spans="3:3" ht="15.75" customHeight="1">
      <c r="C933" s="1"/>
    </row>
    <row r="934" spans="3:3" ht="15.75" customHeight="1">
      <c r="C934" s="1"/>
    </row>
    <row r="935" spans="3:3" ht="15.75" customHeight="1">
      <c r="C935" s="1"/>
    </row>
    <row r="936" spans="3:3" ht="15.75" customHeight="1">
      <c r="C936" s="1"/>
    </row>
    <row r="937" spans="3:3" ht="15.75" customHeight="1">
      <c r="C937" s="1"/>
    </row>
    <row r="938" spans="3:3" ht="15.75" customHeight="1">
      <c r="C938" s="1"/>
    </row>
    <row r="939" spans="3:3" ht="15.75" customHeight="1">
      <c r="C939" s="1"/>
    </row>
    <row r="940" spans="3:3" ht="15.75" customHeight="1">
      <c r="C940" s="1"/>
    </row>
    <row r="941" spans="3:3" ht="15.75" customHeight="1">
      <c r="C941" s="1"/>
    </row>
    <row r="942" spans="3:3" ht="15.75" customHeight="1">
      <c r="C942" s="1"/>
    </row>
    <row r="943" spans="3:3" ht="15.75" customHeight="1">
      <c r="C943" s="1"/>
    </row>
    <row r="944" spans="3:3" ht="15.75" customHeight="1">
      <c r="C944" s="1"/>
    </row>
    <row r="945" spans="3:3" ht="15.75" customHeight="1">
      <c r="C945" s="1"/>
    </row>
    <row r="946" spans="3:3" ht="15.75" customHeight="1">
      <c r="C946" s="1"/>
    </row>
    <row r="947" spans="3:3" ht="15.75" customHeight="1">
      <c r="C947" s="1"/>
    </row>
    <row r="948" spans="3:3" ht="15.75" customHeight="1">
      <c r="C948" s="1"/>
    </row>
    <row r="949" spans="3:3" ht="15.75" customHeight="1">
      <c r="C949" s="1"/>
    </row>
    <row r="950" spans="3:3" ht="15.75" customHeight="1">
      <c r="C950" s="1"/>
    </row>
    <row r="951" spans="3:3" ht="15.75" customHeight="1">
      <c r="C951" s="1"/>
    </row>
    <row r="952" spans="3:3" ht="15.75" customHeight="1">
      <c r="C952" s="1"/>
    </row>
    <row r="953" spans="3:3" ht="15.75" customHeight="1">
      <c r="C953" s="1"/>
    </row>
    <row r="954" spans="3:3" ht="15.75" customHeight="1">
      <c r="C954" s="1"/>
    </row>
    <row r="955" spans="3:3" ht="15.75" customHeight="1">
      <c r="C955" s="1"/>
    </row>
    <row r="956" spans="3:3" ht="15.75" customHeight="1">
      <c r="C956" s="1"/>
    </row>
    <row r="957" spans="3:3" ht="15.75" customHeight="1">
      <c r="C957" s="1"/>
    </row>
    <row r="958" spans="3:3" ht="15.75" customHeight="1">
      <c r="C958" s="1"/>
    </row>
    <row r="959" spans="3:3" ht="15.75" customHeight="1">
      <c r="C959" s="1"/>
    </row>
    <row r="960" spans="3:3" ht="15.75" customHeight="1">
      <c r="C960" s="1"/>
    </row>
    <row r="961" spans="3:3" ht="15.75" customHeight="1">
      <c r="C961" s="1"/>
    </row>
    <row r="962" spans="3:3" ht="15.75" customHeight="1">
      <c r="C962" s="1"/>
    </row>
    <row r="963" spans="3:3" ht="15.75" customHeight="1">
      <c r="C963" s="1"/>
    </row>
    <row r="964" spans="3:3" ht="15.75" customHeight="1">
      <c r="C964" s="1"/>
    </row>
    <row r="965" spans="3:3" ht="15.75" customHeight="1">
      <c r="C965" s="1"/>
    </row>
    <row r="966" spans="3:3" ht="15.75" customHeight="1">
      <c r="C966" s="1"/>
    </row>
    <row r="967" spans="3:3" ht="15.75" customHeight="1">
      <c r="C967" s="1"/>
    </row>
    <row r="968" spans="3:3" ht="15.75" customHeight="1">
      <c r="C968" s="1"/>
    </row>
    <row r="969" spans="3:3" ht="15.75" customHeight="1">
      <c r="C969" s="1"/>
    </row>
    <row r="970" spans="3:3" ht="15.75" customHeight="1">
      <c r="C970" s="1"/>
    </row>
    <row r="971" spans="3:3" ht="15.75" customHeight="1">
      <c r="C971" s="1"/>
    </row>
    <row r="972" spans="3:3" ht="15.75" customHeight="1">
      <c r="C972" s="1"/>
    </row>
    <row r="973" spans="3:3" ht="15.75" customHeight="1">
      <c r="C973" s="1"/>
    </row>
    <row r="974" spans="3:3" ht="15.75" customHeight="1">
      <c r="C974" s="1"/>
    </row>
    <row r="975" spans="3:3" ht="15.75" customHeight="1">
      <c r="C975" s="1"/>
    </row>
    <row r="976" spans="3:3" ht="15.75" customHeight="1">
      <c r="C976" s="1"/>
    </row>
    <row r="977" spans="3:3" ht="15.75" customHeight="1">
      <c r="C977" s="1"/>
    </row>
    <row r="978" spans="3:3" ht="15.75" customHeight="1">
      <c r="C978" s="1"/>
    </row>
    <row r="979" spans="3:3" ht="15.75" customHeight="1">
      <c r="C979" s="1"/>
    </row>
    <row r="980" spans="3:3" ht="15.75" customHeight="1">
      <c r="C980" s="1"/>
    </row>
    <row r="981" spans="3:3" ht="15.75" customHeight="1">
      <c r="C981" s="1"/>
    </row>
    <row r="982" spans="3:3" ht="15.75" customHeight="1">
      <c r="C982" s="1"/>
    </row>
    <row r="983" spans="3:3" ht="15.75" customHeight="1">
      <c r="C983" s="1"/>
    </row>
    <row r="984" spans="3:3" ht="15.75" customHeight="1">
      <c r="C984" s="1"/>
    </row>
    <row r="985" spans="3:3" ht="15.75" customHeight="1">
      <c r="C985" s="1"/>
    </row>
    <row r="986" spans="3:3" ht="15.75" customHeight="1">
      <c r="C986" s="1"/>
    </row>
    <row r="987" spans="3:3" ht="15.75" customHeight="1">
      <c r="C987" s="1"/>
    </row>
    <row r="988" spans="3:3" ht="15.75" customHeight="1">
      <c r="C988" s="1"/>
    </row>
    <row r="989" spans="3:3" ht="15.75" customHeight="1">
      <c r="C989" s="1"/>
    </row>
    <row r="990" spans="3:3" ht="15.75" customHeight="1">
      <c r="C990" s="1"/>
    </row>
    <row r="991" spans="3:3" ht="15.75" customHeight="1">
      <c r="C991" s="1"/>
    </row>
    <row r="992" spans="3:3" ht="15.75" customHeight="1">
      <c r="C992" s="1"/>
    </row>
    <row r="993" spans="3:3" ht="15.75" customHeight="1">
      <c r="C993" s="1"/>
    </row>
    <row r="994" spans="3:3" ht="15.75" customHeight="1">
      <c r="C994" s="1"/>
    </row>
    <row r="995" spans="3:3" ht="15.75" customHeight="1">
      <c r="C995" s="1"/>
    </row>
    <row r="996" spans="3:3" ht="15.75" customHeight="1">
      <c r="C996" s="1"/>
    </row>
    <row r="997" spans="3:3" ht="15.75" customHeight="1">
      <c r="C997" s="1"/>
    </row>
    <row r="998" spans="3:3" ht="15.75" customHeight="1">
      <c r="C998" s="1"/>
    </row>
    <row r="999" spans="3:3" ht="15.75" customHeight="1">
      <c r="C999" s="1"/>
    </row>
    <row r="1000" spans="3:3" ht="15.75" customHeight="1">
      <c r="C1000" s="1"/>
    </row>
  </sheetData>
  <mergeCells count="9">
    <mergeCell ref="N9:N10"/>
    <mergeCell ref="N11:N12"/>
    <mergeCell ref="A7:L7"/>
    <mergeCell ref="H9:L9"/>
    <mergeCell ref="M9:M12"/>
    <mergeCell ref="H10:K10"/>
    <mergeCell ref="L10:L11"/>
    <mergeCell ref="H11:I11"/>
    <mergeCell ref="J11:K11"/>
  </mergeCells>
  <printOptions horizontalCentered="1" verticalCentered="1"/>
  <pageMargins left="0.70866141732283472" right="0.70866141732283472" top="0.74803149606299213" bottom="0.74803149606299213"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CARGUE MGA</vt:lpstr>
      <vt:lpstr>CostoxActividad (Emprendimient)</vt:lpstr>
      <vt:lpstr>Hoja8</vt:lpstr>
      <vt:lpstr>RESUMEN</vt:lpstr>
      <vt:lpstr>01. Talento Humano</vt:lpstr>
      <vt:lpstr>02. Capacitación</vt:lpstr>
      <vt:lpstr>Act 1.2</vt:lpstr>
      <vt:lpstr>Act 2.2</vt:lpstr>
      <vt:lpstr>03. Servicios Tecnologicos</vt:lpstr>
      <vt:lpstr>Trayectos Huila</vt:lpstr>
      <vt:lpstr>04. Protección y Divulgacion</vt:lpstr>
      <vt:lpstr>05. Gastos de viaje</vt:lpstr>
      <vt:lpstr>06. Administrativos </vt:lpstr>
      <vt:lpstr>07.Gastos apoyo supervision</vt:lpstr>
      <vt:lpstr>08. Cofinanciacion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g42</dc:creator>
  <cp:lastModifiedBy>Juan Verano</cp:lastModifiedBy>
  <dcterms:created xsi:type="dcterms:W3CDTF">2019-04-25T15:07:37Z</dcterms:created>
  <dcterms:modified xsi:type="dcterms:W3CDTF">2022-11-12T06:00:05Z</dcterms:modified>
</cp:coreProperties>
</file>